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YE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<sst xmlns="http://schemas.openxmlformats.org/spreadsheetml/2006/main" count="95" uniqueCount="65">
  <si>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</si>
  <si>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</si>
  <si>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</si>
  <si>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</si>
  <si>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</si>
  <si>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</si>
  <si>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</si>
  <si>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</si>
  <si>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</si>
  <si>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</si>
  <si>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</si>
  <si>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</si>
  <si>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</si>
  <si>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</si>
  <si>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</si>
  <si>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</si>
  <si>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</si>
  <si>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</si>
  <si>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</si>
  <si>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</si>
  <si>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</si>
  <si>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</si>
  <si>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</si>
  <si>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</si>
  <si>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</si>
  <si>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</si>
  <si>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</si>
  <si>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</si>
  <si>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</si>
  <si>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</si>
  <si>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</si>
  <si>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</si>
  <si>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</si>
  <si>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</si>
  <si>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</si>
  <si>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</si>
  <si>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</si>
  <si>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</si>
  <si>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</si>
  <si>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</si>
  <si>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</si>
  <si>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</si>
  <si>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</si>
  <si>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</si>
  <si>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</si>
  <si>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</si>
  <si>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</si>
  <si>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</si>
  <si>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</si>
  <si>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</si>
  <si>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</si>
  <si>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</si>
  <si>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</si>
  <si>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</si>
  <si>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</si>
  <si>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</si>
  <si>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</si>
  <si>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</si>
  <si>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</si>
  <si>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</si>
  <si>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</si>
  <si>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</si>
  <si>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</si>
  <si>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Yemen</t>
  </si>
  <si>
    <t>YEM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</si>
</sst>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Wealth_YEM!$B$54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Wealth_YEM!$D$52:$X$52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Wealth_YEM!$D$54:$X$54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-3.3931294769481868</c:v>
                </c:pt>
                <c:pt idx="2">
                  <c:v>-3.8249200394441796</c:v>
                </c:pt>
                <c:pt idx="3">
                  <c:v>-4.9775131922180531</c:v>
                </c:pt>
                <c:pt idx="4">
                  <c:v>-5.2254423123813565</c:v>
                </c:pt>
                <c:pt idx="5">
                  <c:v>-2.6221853314460808</c:v>
                </c:pt>
                <c:pt idx="6">
                  <c:v>2.5892273505695451</c:v>
                </c:pt>
                <c:pt idx="7">
                  <c:v>8.9277454628358122</c:v>
                </c:pt>
                <c:pt idx="8">
                  <c:v>14.978011359753518</c:v>
                </c:pt>
                <c:pt idx="9">
                  <c:v>18.043622078779652</c:v>
                </c:pt>
                <c:pt idx="10">
                  <c:v>20.131647070919989</c:v>
                </c:pt>
                <c:pt idx="11">
                  <c:v>23.882621707043651</c:v>
                </c:pt>
                <c:pt idx="12">
                  <c:v>26.809269721756234</c:v>
                </c:pt>
                <c:pt idx="13">
                  <c:v>31.002300086575119</c:v>
                </c:pt>
                <c:pt idx="14">
                  <c:v>34.851870478480748</c:v>
                </c:pt>
                <c:pt idx="15">
                  <c:v>37.661523381354442</c:v>
                </c:pt>
                <c:pt idx="16">
                  <c:v>38.966252030351981</c:v>
                </c:pt>
                <c:pt idx="17">
                  <c:v>40.857658536340644</c:v>
                </c:pt>
                <c:pt idx="18">
                  <c:v>41.587779498724721</c:v>
                </c:pt>
                <c:pt idx="19">
                  <c:v>41.139253049101463</c:v>
                </c:pt>
                <c:pt idx="20" formatCode="_(* #,##0.0000_);_(* \(#,##0.0000\);_(* &quot;-&quot;??_);_(@_)">
                  <c:v>39.765262363200435</c:v>
                </c:pt>
              </c:numCache>
            </c:numRef>
          </c:val>
        </c:ser>
        <c:ser>
          <c:idx val="1"/>
          <c:order val="1"/>
          <c:tx>
            <c:strRef>
              <c:f>Wealth_YEM!$B$55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Wealth_YEM!$D$52:$X$52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Wealth_YEM!$D$55:$X$55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1.5752677228565881</c:v>
                </c:pt>
                <c:pt idx="2">
                  <c:v>2.8732472131705267</c:v>
                </c:pt>
                <c:pt idx="3">
                  <c:v>4.2439680706687355</c:v>
                </c:pt>
                <c:pt idx="4">
                  <c:v>0.7201874506188588</c:v>
                </c:pt>
                <c:pt idx="5">
                  <c:v>2.0801735158886281</c:v>
                </c:pt>
                <c:pt idx="6">
                  <c:v>3.6433757479063411</c:v>
                </c:pt>
                <c:pt idx="7">
                  <c:v>5.4322786903813203</c:v>
                </c:pt>
                <c:pt idx="8">
                  <c:v>7.3610980507446522</c:v>
                </c:pt>
                <c:pt idx="9">
                  <c:v>9.2817600984895101</c:v>
                </c:pt>
                <c:pt idx="10">
                  <c:v>11.348599801749604</c:v>
                </c:pt>
                <c:pt idx="11">
                  <c:v>13.45843914238487</c:v>
                </c:pt>
                <c:pt idx="12">
                  <c:v>10.293935185053261</c:v>
                </c:pt>
                <c:pt idx="13">
                  <c:v>12.177422828870244</c:v>
                </c:pt>
                <c:pt idx="14">
                  <c:v>14.019189211917649</c:v>
                </c:pt>
                <c:pt idx="15">
                  <c:v>15.832771279315727</c:v>
                </c:pt>
                <c:pt idx="16">
                  <c:v>17.606854246928449</c:v>
                </c:pt>
                <c:pt idx="17">
                  <c:v>19.432712628464021</c:v>
                </c:pt>
                <c:pt idx="18">
                  <c:v>21.290146321935467</c:v>
                </c:pt>
                <c:pt idx="19">
                  <c:v>18.08050316071823</c:v>
                </c:pt>
                <c:pt idx="20">
                  <c:v>19.8503725753989</c:v>
                </c:pt>
              </c:numCache>
            </c:numRef>
          </c:val>
        </c:ser>
        <c:ser>
          <c:idx val="2"/>
          <c:order val="2"/>
          <c:tx>
            <c:strRef>
              <c:f>Wealth_YEM!$B$56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Wealth_YEM!$D$52:$X$52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Wealth_YEM!$D$56:$X$56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-5.4172474850670334</c:v>
                </c:pt>
                <c:pt idx="2">
                  <c:v>-10.924076928099113</c:v>
                </c:pt>
                <c:pt idx="3">
                  <c:v>-15.638466279868213</c:v>
                </c:pt>
                <c:pt idx="4">
                  <c:v>-20.514415284501631</c:v>
                </c:pt>
                <c:pt idx="5">
                  <c:v>-24.771741568986084</c:v>
                </c:pt>
                <c:pt idx="6">
                  <c:v>-28.412459445772921</c:v>
                </c:pt>
                <c:pt idx="7">
                  <c:v>-31.73822153129796</c:v>
                </c:pt>
                <c:pt idx="8">
                  <c:v>-34.828401935584608</c:v>
                </c:pt>
                <c:pt idx="9">
                  <c:v>-37.771873591968728</c:v>
                </c:pt>
                <c:pt idx="10">
                  <c:v>-40.68743982713108</c:v>
                </c:pt>
                <c:pt idx="11">
                  <c:v>-43.614845331036854</c:v>
                </c:pt>
                <c:pt idx="12">
                  <c:v>-46.292603989141092</c:v>
                </c:pt>
                <c:pt idx="13">
                  <c:v>-49.076581578163555</c:v>
                </c:pt>
                <c:pt idx="14">
                  <c:v>-51.464120547908742</c:v>
                </c:pt>
                <c:pt idx="15">
                  <c:v>-53.830666386552515</c:v>
                </c:pt>
                <c:pt idx="16">
                  <c:v>-55.911442937168118</c:v>
                </c:pt>
                <c:pt idx="17">
                  <c:v>-57.887430520488458</c:v>
                </c:pt>
                <c:pt idx="18">
                  <c:v>-59.841247851690923</c:v>
                </c:pt>
                <c:pt idx="19">
                  <c:v>-61.653563343968507</c:v>
                </c:pt>
                <c:pt idx="20">
                  <c:v>-63.226260916874011</c:v>
                </c:pt>
              </c:numCache>
            </c:numRef>
          </c:val>
        </c:ser>
        <c:ser>
          <c:idx val="4"/>
          <c:order val="3"/>
          <c:tx>
            <c:strRef>
              <c:f>Wealth_YEM!$B$53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Wealth_YEM!$D$52:$X$52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Wealth_YEM!$D$53:$X$53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-1.2799339254431663</c:v>
                </c:pt>
                <c:pt idx="2">
                  <c:v>-2.5092817566271242</c:v>
                </c:pt>
                <c:pt idx="3">
                  <c:v>-3.4775924399291558</c:v>
                </c:pt>
                <c:pt idx="4">
                  <c:v>-7.2107326020834694</c:v>
                </c:pt>
                <c:pt idx="5">
                  <c:v>-7.7209229373398465</c:v>
                </c:pt>
                <c:pt idx="6">
                  <c:v>-7.68829291607166</c:v>
                </c:pt>
                <c:pt idx="7">
                  <c:v>-7.3257203476329913</c:v>
                </c:pt>
                <c:pt idx="8">
                  <c:v>-6.8243092459701282</c:v>
                </c:pt>
                <c:pt idx="9">
                  <c:v>-6.5175351502888219</c:v>
                </c:pt>
                <c:pt idx="10">
                  <c:v>-6.1969953834455911</c:v>
                </c:pt>
                <c:pt idx="11">
                  <c:v>-5.7216340427923669</c:v>
                </c:pt>
                <c:pt idx="12">
                  <c:v>-8.2225671324571703</c:v>
                </c:pt>
                <c:pt idx="13">
                  <c:v>-7.7897477405971749</c:v>
                </c:pt>
                <c:pt idx="14">
                  <c:v>-7.2693388350790311</c:v>
                </c:pt>
                <c:pt idx="15">
                  <c:v>-6.8417148693142638</c:v>
                </c:pt>
                <c:pt idx="16">
                  <c:v>-6.4580334088945257</c:v>
                </c:pt>
                <c:pt idx="17">
                  <c:v>-5.9607013125543062</c:v>
                </c:pt>
                <c:pt idx="18">
                  <c:v>-5.5316015275279291</c:v>
                </c:pt>
                <c:pt idx="19">
                  <c:v>-8.0276228486365735</c:v>
                </c:pt>
                <c:pt idx="20">
                  <c:v>-7.6848035306309352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Wealth_YEM!$D$64:$X$64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-4.4245976332699115</c:v>
                </c:pt>
                <c:pt idx="2">
                  <c:v>-4.6824323066681384</c:v>
                </c:pt>
                <c:pt idx="3">
                  <c:v>-5.6504663529384107</c:v>
                </c:pt>
                <c:pt idx="4">
                  <c:v>-8.0046677284700944</c:v>
                </c:pt>
                <c:pt idx="5">
                  <c:v>2.9390055693223394</c:v>
                </c:pt>
                <c:pt idx="6">
                  <c:v>19.629030280269923</c:v>
                </c:pt>
                <c:pt idx="7">
                  <c:v>21.87795391587084</c:v>
                </c:pt>
                <c:pt idx="8">
                  <c:v>23.922629505048022</c:v>
                </c:pt>
                <c:pt idx="9">
                  <c:v>25.813104720912982</c:v>
                </c:pt>
                <c:pt idx="10">
                  <c:v>31.458542875967833</c:v>
                </c:pt>
                <c:pt idx="11">
                  <c:v>33.278747181736264</c:v>
                </c:pt>
                <c:pt idx="12">
                  <c:v>34.823715185726599</c:v>
                </c:pt>
                <c:pt idx="13">
                  <c:v>35.931965584790923</c:v>
                </c:pt>
                <c:pt idx="14">
                  <c:v>38.360596630721375</c:v>
                </c:pt>
                <c:pt idx="15">
                  <c:v>42.139787815432285</c:v>
                </c:pt>
                <c:pt idx="16">
                  <c:v>43.149709771286936</c:v>
                </c:pt>
                <c:pt idx="17">
                  <c:v>44.937954108120472</c:v>
                </c:pt>
                <c:pt idx="18">
                  <c:v>47.131864592732065</c:v>
                </c:pt>
                <c:pt idx="19">
                  <c:v>49.419547449100662</c:v>
                </c:pt>
                <c:pt idx="20">
                  <c:v>56.536946044150142</c:v>
                </c:pt>
              </c:numCache>
            </c:numRef>
          </c:val>
        </c:ser>
        <c:marker val="1"/>
        <c:axId val="75115520"/>
        <c:axId val="75129600"/>
      </c:lineChart>
      <c:catAx>
        <c:axId val="751155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129600"/>
        <c:crosses val="autoZero"/>
        <c:auto val="1"/>
        <c:lblAlgn val="ctr"/>
        <c:lblOffset val="100"/>
      </c:catAx>
      <c:valAx>
        <c:axId val="751296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115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Wealth_YEM!$B$40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Wealth_YEM!$D$38:$X$38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Wealth_YEM!$D$40:$X$40</c:f>
              <c:numCache>
                <c:formatCode>_(* #,##0_);_(* \(#,##0\);_(* "-"??_);_(@_)</c:formatCode>
                <c:ptCount val="21"/>
                <c:pt idx="0">
                  <c:v>1367.046519243474</c:v>
                </c:pt>
                <c:pt idx="1">
                  <c:v>1320.6608608354295</c:v>
                </c:pt>
                <c:pt idx="2">
                  <c:v>1314.7580829804062</c:v>
                </c:pt>
                <c:pt idx="3">
                  <c:v>1299.0015984043723</c:v>
                </c:pt>
                <c:pt idx="4">
                  <c:v>1295.6122919969889</c:v>
                </c:pt>
                <c:pt idx="5">
                  <c:v>1331.2000259418273</c:v>
                </c:pt>
                <c:pt idx="6">
                  <c:v>1402.4424616147351</c:v>
                </c:pt>
                <c:pt idx="7">
                  <c:v>1489.0929528400882</c:v>
                </c:pt>
                <c:pt idx="8">
                  <c:v>1571.8029021888765</c:v>
                </c:pt>
                <c:pt idx="9">
                  <c:v>1613.7112268168783</c:v>
                </c:pt>
                <c:pt idx="10">
                  <c:v>1642.2554997928664</c:v>
                </c:pt>
                <c:pt idx="11">
                  <c:v>1693.5330679937006</c:v>
                </c:pt>
                <c:pt idx="12">
                  <c:v>1733.5417078093371</c:v>
                </c:pt>
                <c:pt idx="13">
                  <c:v>1790.8623834624157</c:v>
                </c:pt>
                <c:pt idx="14">
                  <c:v>1843.487801510789</c:v>
                </c:pt>
                <c:pt idx="15">
                  <c:v>1881.897063722347</c:v>
                </c:pt>
                <c:pt idx="16">
                  <c:v>1899.7333113040402</c:v>
                </c:pt>
                <c:pt idx="17">
                  <c:v>1925.5897181089028</c:v>
                </c:pt>
                <c:pt idx="18">
                  <c:v>1935.5708113114413</c:v>
                </c:pt>
                <c:pt idx="19">
                  <c:v>1929.4392460939803</c:v>
                </c:pt>
                <c:pt idx="20">
                  <c:v>1910.6561542476409</c:v>
                </c:pt>
              </c:numCache>
            </c:numRef>
          </c:val>
        </c:ser>
        <c:ser>
          <c:idx val="1"/>
          <c:order val="1"/>
          <c:tx>
            <c:strRef>
              <c:f>Wealth_YEM!$B$41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Wealth_YEM!$D$38:$X$38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Wealth_YEM!$D$41:$X$41</c:f>
              <c:numCache>
                <c:formatCode>General</c:formatCode>
                <c:ptCount val="21"/>
                <c:pt idx="0">
                  <c:v>9601.862004488572</c:v>
                </c:pt>
                <c:pt idx="1">
                  <c:v>9753.117037438511</c:v>
                </c:pt>
                <c:pt idx="2">
                  <c:v>9877.7472369450188</c:v>
                </c:pt>
                <c:pt idx="3">
                  <c:v>10009.36196214874</c:v>
                </c:pt>
                <c:pt idx="4">
                  <c:v>9671.0134096706388</c:v>
                </c:pt>
                <c:pt idx="5">
                  <c:v>9801.5973949381168</c:v>
                </c:pt>
                <c:pt idx="6">
                  <c:v>9951.6939161075425</c:v>
                </c:pt>
                <c:pt idx="7">
                  <c:v>10123.461908038225</c:v>
                </c:pt>
                <c:pt idx="8">
                  <c:v>10308.664481336173</c:v>
                </c:pt>
                <c:pt idx="9">
                  <c:v>10493.083800733217</c:v>
                </c:pt>
                <c:pt idx="10">
                  <c:v>10691.538896894233</c:v>
                </c:pt>
                <c:pt idx="11">
                  <c:v>10894.122758898442</c:v>
                </c:pt>
                <c:pt idx="12">
                  <c:v>10590.271455788881</c:v>
                </c:pt>
                <c:pt idx="13">
                  <c:v>10771.121340219781</c:v>
                </c:pt>
                <c:pt idx="14">
                  <c:v>10947.965206765053</c:v>
                </c:pt>
                <c:pt idx="15">
                  <c:v>11122.102854214769</c:v>
                </c:pt>
                <c:pt idx="16">
                  <c:v>11292.447852610077</c:v>
                </c:pt>
                <c:pt idx="17">
                  <c:v>11467.764254802512</c:v>
                </c:pt>
                <c:pt idx="18">
                  <c:v>11646.112474874515</c:v>
                </c:pt>
                <c:pt idx="19">
                  <c:v>11337.926967697931</c:v>
                </c:pt>
                <c:pt idx="20">
                  <c:v>11507.867386555219</c:v>
                </c:pt>
              </c:numCache>
            </c:numRef>
          </c:val>
        </c:ser>
        <c:ser>
          <c:idx val="2"/>
          <c:order val="2"/>
          <c:tx>
            <c:strRef>
              <c:f>Wealth_YEM!$B$42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Wealth_YEM!$D$38:$X$38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Wealth_YEM!$D$42:$X$42</c:f>
              <c:numCache>
                <c:formatCode>_(* #,##0_);_(* \(#,##0\);_(* "-"??_);_(@_)</c:formatCode>
                <c:ptCount val="21"/>
                <c:pt idx="0">
                  <c:v>5928.1017127033028</c:v>
                </c:pt>
                <c:pt idx="1">
                  <c:v>5606.9617717596675</c:v>
                </c:pt>
                <c:pt idx="2">
                  <c:v>5280.5113212316328</c:v>
                </c:pt>
                <c:pt idx="3">
                  <c:v>5001.0375253259072</c:v>
                </c:pt>
                <c:pt idx="4">
                  <c:v>4711.9863088716938</c:v>
                </c:pt>
                <c:pt idx="5">
                  <c:v>4459.6076764858026</c:v>
                </c:pt>
                <c:pt idx="6">
                  <c:v>4243.782217677307</c:v>
                </c:pt>
                <c:pt idx="7">
                  <c:v>4046.6276585248597</c:v>
                </c:pt>
                <c:pt idx="8">
                  <c:v>3863.4386210527214</c:v>
                </c:pt>
                <c:pt idx="9">
                  <c:v>3688.9466273776779</c:v>
                </c:pt>
                <c:pt idx="10">
                  <c:v>3516.1088954560196</c:v>
                </c:pt>
                <c:pt idx="11">
                  <c:v>3342.5693196412108</c:v>
                </c:pt>
                <c:pt idx="12">
                  <c:v>3183.8290627680726</c:v>
                </c:pt>
                <c:pt idx="13">
                  <c:v>3018.792039631955</c:v>
                </c:pt>
                <c:pt idx="14">
                  <c:v>2877.2563010750318</c:v>
                </c:pt>
                <c:pt idx="15">
                  <c:v>2736.9650566824821</c:v>
                </c:pt>
                <c:pt idx="16">
                  <c:v>2613.6145063479098</c:v>
                </c:pt>
                <c:pt idx="17">
                  <c:v>2496.4759525782924</c:v>
                </c:pt>
                <c:pt idx="18">
                  <c:v>2380.6516739041845</c:v>
                </c:pt>
                <c:pt idx="19">
                  <c:v>2273.21576816689</c:v>
                </c:pt>
                <c:pt idx="20">
                  <c:v>2179.9846564118357</c:v>
                </c:pt>
              </c:numCache>
            </c:numRef>
          </c:val>
        </c:ser>
        <c:overlap val="100"/>
        <c:axId val="76158464"/>
        <c:axId val="76160000"/>
      </c:barChart>
      <c:catAx>
        <c:axId val="761584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60000"/>
        <c:crosses val="autoZero"/>
        <c:auto val="1"/>
        <c:lblAlgn val="ctr"/>
        <c:lblOffset val="100"/>
      </c:catAx>
      <c:valAx>
        <c:axId val="761600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5846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Wealth_YEM!$B$67:$B$69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Wealth_YEM!$C$67:$C$69</c:f>
              <c:numCache>
                <c:formatCode>_(* #,##0_);_(* \(#,##0\);_(* "-"??_);_(@_)</c:formatCode>
                <c:ptCount val="3"/>
                <c:pt idx="0">
                  <c:v>10.274703136277331</c:v>
                </c:pt>
                <c:pt idx="1">
                  <c:v>66.601459090052344</c:v>
                </c:pt>
                <c:pt idx="2">
                  <c:v>23.123837773670328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Wealth_YEM!$B$72:$B$75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Wealth_YEM!$C$72:$C$75</c:f>
              <c:numCache>
                <c:formatCode>_(* #,##0_);_(* \(#,##0\);_(* "-"??_);_(@_)</c:formatCode>
                <c:ptCount val="4"/>
                <c:pt idx="0">
                  <c:v>45.317761790979183</c:v>
                </c:pt>
                <c:pt idx="1">
                  <c:v>4.4892028883047415</c:v>
                </c:pt>
                <c:pt idx="2">
                  <c:v>50.193035320716071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201889009780.06897</v>
      </c>
      <c r="E7" s="13">
        <f t="shared" ref="E7:X7" si="0">+E8+E9+E10</f>
        <v>209180378755.30417</v>
      </c>
      <c r="F7" s="13">
        <f t="shared" si="0"/>
        <v>217282252316.05664</v>
      </c>
      <c r="G7" s="13">
        <f t="shared" si="0"/>
        <v>226173163824.9967</v>
      </c>
      <c r="H7" s="13">
        <f t="shared" si="0"/>
        <v>227814544131.43933</v>
      </c>
      <c r="I7" s="13">
        <f t="shared" si="0"/>
        <v>236196434308.57312</v>
      </c>
      <c r="J7" s="13">
        <f t="shared" si="0"/>
        <v>245046592294.55121</v>
      </c>
      <c r="K7" s="13">
        <f t="shared" si="0"/>
        <v>254100583873.03912</v>
      </c>
      <c r="L7" s="13">
        <f t="shared" si="0"/>
        <v>263188515092.62589</v>
      </c>
      <c r="M7" s="13">
        <f t="shared" si="0"/>
        <v>271820925494.37466</v>
      </c>
      <c r="N7" s="13">
        <f t="shared" si="0"/>
        <v>280910784128.66492</v>
      </c>
      <c r="O7" s="13">
        <f t="shared" si="0"/>
        <v>290981619968.37939</v>
      </c>
      <c r="P7" s="13">
        <f t="shared" si="0"/>
        <v>292037111523.68707</v>
      </c>
      <c r="Q7" s="13">
        <f t="shared" si="0"/>
        <v>302574146898.58948</v>
      </c>
      <c r="R7" s="13">
        <f t="shared" si="0"/>
        <v>313783405868.04987</v>
      </c>
      <c r="S7" s="13">
        <f t="shared" si="0"/>
        <v>325029566236.42419</v>
      </c>
      <c r="T7" s="13">
        <f t="shared" si="0"/>
        <v>336474884634.2348</v>
      </c>
      <c r="U7" s="13">
        <f t="shared" si="0"/>
        <v>348733938476.4234</v>
      </c>
      <c r="V7" s="13">
        <f t="shared" si="0"/>
        <v>361173288396.30072</v>
      </c>
      <c r="W7" s="13">
        <f t="shared" si="0"/>
        <v>362534022159.67914</v>
      </c>
      <c r="X7" s="13">
        <f t="shared" si="0"/>
        <v>375183336792.62122</v>
      </c>
    </row>
    <row r="8" spans="1:24" s="22" customFormat="1" ht="15.75">
      <c r="A8" s="19">
        <v>1</v>
      </c>
      <c r="B8" s="20" t="s">
        <v>5</v>
      </c>
      <c r="C8" s="20"/>
      <c r="D8" s="21">
        <v>16333757524.643551</v>
      </c>
      <c r="E8" s="21">
        <v>16561396229.517715</v>
      </c>
      <c r="F8" s="21">
        <v>17341911548.063488</v>
      </c>
      <c r="G8" s="21">
        <v>18014107310.121986</v>
      </c>
      <c r="H8" s="21">
        <v>18825602896.096554</v>
      </c>
      <c r="I8" s="21">
        <v>20165246959.371262</v>
      </c>
      <c r="J8" s="21">
        <v>22032666987.326897</v>
      </c>
      <c r="K8" s="21">
        <v>24163419021.973038</v>
      </c>
      <c r="L8" s="21">
        <v>26275593345.456116</v>
      </c>
      <c r="M8" s="21">
        <v>27769539964.410889</v>
      </c>
      <c r="N8" s="21">
        <v>29105999682.35194</v>
      </c>
      <c r="O8" s="21">
        <v>30934088568.23748</v>
      </c>
      <c r="P8" s="21">
        <v>32645743670.416328</v>
      </c>
      <c r="Q8" s="21">
        <v>34778028136.748909</v>
      </c>
      <c r="R8" s="21">
        <v>36917902401.127846</v>
      </c>
      <c r="S8" s="21">
        <v>38858620631.551003</v>
      </c>
      <c r="T8" s="21">
        <v>40441655712.372185</v>
      </c>
      <c r="U8" s="21">
        <v>42260898287.438911</v>
      </c>
      <c r="V8" s="21">
        <v>43795376841.365395</v>
      </c>
      <c r="W8" s="21">
        <v>45010371632.879044</v>
      </c>
      <c r="X8" s="21">
        <v>45956083899.227539</v>
      </c>
    </row>
    <row r="9" spans="1:24" s="22" customFormat="1" ht="15.75">
      <c r="A9" s="19">
        <v>2</v>
      </c>
      <c r="B9" s="20" t="s">
        <v>38</v>
      </c>
      <c r="C9" s="20"/>
      <c r="D9" s="21">
        <v>114725054018.78841</v>
      </c>
      <c r="E9" s="21">
        <v>122306369878.86565</v>
      </c>
      <c r="F9" s="21">
        <v>130289382582.77426</v>
      </c>
      <c r="G9" s="21">
        <v>138806388470.56375</v>
      </c>
      <c r="H9" s="21">
        <v>140522484371.20209</v>
      </c>
      <c r="I9" s="21">
        <v>148476283213.27454</v>
      </c>
      <c r="J9" s="21">
        <v>156343211229.46585</v>
      </c>
      <c r="K9" s="21">
        <v>164272788727.09799</v>
      </c>
      <c r="L9" s="21">
        <v>172328397834.82458</v>
      </c>
      <c r="M9" s="21">
        <v>180570169626.41476</v>
      </c>
      <c r="N9" s="21">
        <v>189488132495.89136</v>
      </c>
      <c r="O9" s="21">
        <v>198992133467.02103</v>
      </c>
      <c r="P9" s="21">
        <v>199434075216.28275</v>
      </c>
      <c r="Q9" s="21">
        <v>209172052801.87949</v>
      </c>
      <c r="R9" s="21">
        <v>219245232142.6062</v>
      </c>
      <c r="S9" s="21">
        <v>229656331245.96185</v>
      </c>
      <c r="T9" s="21">
        <v>240394420357.71292</v>
      </c>
      <c r="U9" s="21">
        <v>251682907422.50821</v>
      </c>
      <c r="V9" s="21">
        <v>263511870293.43329</v>
      </c>
      <c r="W9" s="21">
        <v>264493586618.82846</v>
      </c>
      <c r="X9" s="21">
        <v>276793141425.26282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70830198236.637024</v>
      </c>
      <c r="E10" s="21">
        <f t="shared" ref="E10:X10" si="1">+E13+E16+E19+E23</f>
        <v>70312612646.920807</v>
      </c>
      <c r="F10" s="21">
        <f t="shared" si="1"/>
        <v>69650958185.218903</v>
      </c>
      <c r="G10" s="21">
        <f t="shared" si="1"/>
        <v>69352668044.310974</v>
      </c>
      <c r="H10" s="21">
        <f t="shared" si="1"/>
        <v>68466456864.140671</v>
      </c>
      <c r="I10" s="21">
        <f t="shared" si="1"/>
        <v>67554904135.927292</v>
      </c>
      <c r="J10" s="21">
        <f t="shared" si="1"/>
        <v>66670714077.758453</v>
      </c>
      <c r="K10" s="21">
        <f t="shared" si="1"/>
        <v>65664376123.968079</v>
      </c>
      <c r="L10" s="21">
        <f t="shared" si="1"/>
        <v>64584523912.345177</v>
      </c>
      <c r="M10" s="21">
        <f t="shared" si="1"/>
        <v>63481215903.549004</v>
      </c>
      <c r="N10" s="21">
        <f t="shared" si="1"/>
        <v>62316651950.4216</v>
      </c>
      <c r="O10" s="21">
        <f t="shared" si="1"/>
        <v>61055397933.120911</v>
      </c>
      <c r="P10" s="21">
        <f t="shared" si="1"/>
        <v>59957292636.987991</v>
      </c>
      <c r="Q10" s="21">
        <f t="shared" si="1"/>
        <v>58624065959.961075</v>
      </c>
      <c r="R10" s="21">
        <f t="shared" si="1"/>
        <v>57620271324.315826</v>
      </c>
      <c r="S10" s="21">
        <f t="shared" si="1"/>
        <v>56514614358.911346</v>
      </c>
      <c r="T10" s="21">
        <f t="shared" si="1"/>
        <v>55638808564.149727</v>
      </c>
      <c r="U10" s="21">
        <f t="shared" si="1"/>
        <v>54790132766.476257</v>
      </c>
      <c r="V10" s="21">
        <f t="shared" si="1"/>
        <v>53866041261.502037</v>
      </c>
      <c r="W10" s="21">
        <f t="shared" si="1"/>
        <v>53030063907.971603</v>
      </c>
      <c r="X10" s="21">
        <f t="shared" si="1"/>
        <v>52434111468.130867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30601867286.833885</v>
      </c>
      <c r="E11" s="38">
        <f t="shared" ref="E11:X11" si="2">+E13+E16</f>
        <v>30607760092.795845</v>
      </c>
      <c r="F11" s="38">
        <f t="shared" si="2"/>
        <v>30430975913.937126</v>
      </c>
      <c r="G11" s="38">
        <f t="shared" si="2"/>
        <v>30718544844.880638</v>
      </c>
      <c r="H11" s="38">
        <f t="shared" si="2"/>
        <v>30724437650.842598</v>
      </c>
      <c r="I11" s="38">
        <f t="shared" si="2"/>
        <v>30731509017.996944</v>
      </c>
      <c r="J11" s="38">
        <f t="shared" si="2"/>
        <v>30753901680.652382</v>
      </c>
      <c r="K11" s="38">
        <f t="shared" si="2"/>
        <v>30712652038.918682</v>
      </c>
      <c r="L11" s="38">
        <f t="shared" si="2"/>
        <v>30665509591.223022</v>
      </c>
      <c r="M11" s="38">
        <f t="shared" si="2"/>
        <v>30651366856.914326</v>
      </c>
      <c r="N11" s="38">
        <f t="shared" si="2"/>
        <v>30652545418.10672</v>
      </c>
      <c r="O11" s="38">
        <f t="shared" si="2"/>
        <v>30565331889.869751</v>
      </c>
      <c r="P11" s="38">
        <f t="shared" si="2"/>
        <v>30637224122.605629</v>
      </c>
      <c r="Q11" s="38">
        <f t="shared" si="2"/>
        <v>30447475770.630608</v>
      </c>
      <c r="R11" s="38">
        <f t="shared" si="2"/>
        <v>30520546564.558876</v>
      </c>
      <c r="S11" s="38">
        <f t="shared" si="2"/>
        <v>30480475484.017567</v>
      </c>
      <c r="T11" s="38">
        <f t="shared" si="2"/>
        <v>30603045848.026279</v>
      </c>
      <c r="U11" s="38">
        <f t="shared" si="2"/>
        <v>30603045848.026279</v>
      </c>
      <c r="V11" s="38">
        <f t="shared" si="2"/>
        <v>30473404116.86322</v>
      </c>
      <c r="W11" s="38">
        <f t="shared" si="2"/>
        <v>30396797639.357777</v>
      </c>
      <c r="X11" s="38">
        <f t="shared" si="2"/>
        <v>30546474910.791489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40228330949.803131</v>
      </c>
      <c r="E12" s="38">
        <f t="shared" ref="E12:X12" si="3">+E23+E19</f>
        <v>39704852554.124954</v>
      </c>
      <c r="F12" s="38">
        <f t="shared" si="3"/>
        <v>39219982271.281784</v>
      </c>
      <c r="G12" s="38">
        <f t="shared" si="3"/>
        <v>38634123199.430328</v>
      </c>
      <c r="H12" s="38">
        <f t="shared" si="3"/>
        <v>37742019213.298073</v>
      </c>
      <c r="I12" s="38">
        <f t="shared" si="3"/>
        <v>36823395117.930351</v>
      </c>
      <c r="J12" s="38">
        <f t="shared" si="3"/>
        <v>35916812397.106071</v>
      </c>
      <c r="K12" s="38">
        <f t="shared" si="3"/>
        <v>34951724085.049393</v>
      </c>
      <c r="L12" s="38">
        <f t="shared" si="3"/>
        <v>33919014321.122154</v>
      </c>
      <c r="M12" s="38">
        <f t="shared" si="3"/>
        <v>32829849046.634678</v>
      </c>
      <c r="N12" s="38">
        <f t="shared" si="3"/>
        <v>31664106532.314877</v>
      </c>
      <c r="O12" s="38">
        <f t="shared" si="3"/>
        <v>30490066043.25116</v>
      </c>
      <c r="P12" s="38">
        <f t="shared" si="3"/>
        <v>29320068514.382366</v>
      </c>
      <c r="Q12" s="38">
        <f t="shared" si="3"/>
        <v>28176590189.330471</v>
      </c>
      <c r="R12" s="38">
        <f t="shared" si="3"/>
        <v>27099724759.756947</v>
      </c>
      <c r="S12" s="38">
        <f t="shared" si="3"/>
        <v>26034138874.893776</v>
      </c>
      <c r="T12" s="38">
        <f t="shared" si="3"/>
        <v>25035762716.123447</v>
      </c>
      <c r="U12" s="38">
        <f t="shared" si="3"/>
        <v>24187086918.449982</v>
      </c>
      <c r="V12" s="38">
        <f t="shared" si="3"/>
        <v>23392637144.638817</v>
      </c>
      <c r="W12" s="38">
        <f t="shared" si="3"/>
        <v>22633266268.613831</v>
      </c>
      <c r="X12" s="38">
        <f t="shared" si="3"/>
        <v>21887636557.339378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27844686731.440208</v>
      </c>
      <c r="E13" s="13">
        <f t="shared" ref="E13:X13" si="4">+E14+E15</f>
        <v>27850579537.402168</v>
      </c>
      <c r="F13" s="13">
        <f t="shared" si="4"/>
        <v>27673795358.543449</v>
      </c>
      <c r="G13" s="13">
        <f t="shared" si="4"/>
        <v>27961364289.486961</v>
      </c>
      <c r="H13" s="13">
        <f t="shared" si="4"/>
        <v>27967257095.448921</v>
      </c>
      <c r="I13" s="13">
        <f t="shared" si="4"/>
        <v>27974328462.603268</v>
      </c>
      <c r="J13" s="13">
        <f t="shared" si="4"/>
        <v>27996721125.258705</v>
      </c>
      <c r="K13" s="13">
        <f t="shared" si="4"/>
        <v>27955471483.525005</v>
      </c>
      <c r="L13" s="13">
        <f t="shared" si="4"/>
        <v>27908329035.829346</v>
      </c>
      <c r="M13" s="13">
        <f t="shared" si="4"/>
        <v>27894186301.520649</v>
      </c>
      <c r="N13" s="13">
        <f t="shared" si="4"/>
        <v>27895364862.713043</v>
      </c>
      <c r="O13" s="13">
        <f t="shared" si="4"/>
        <v>27808151334.476074</v>
      </c>
      <c r="P13" s="13">
        <f t="shared" si="4"/>
        <v>27880043567.211952</v>
      </c>
      <c r="Q13" s="13">
        <f t="shared" si="4"/>
        <v>27690295215.236931</v>
      </c>
      <c r="R13" s="13">
        <f t="shared" si="4"/>
        <v>27763366009.165199</v>
      </c>
      <c r="S13" s="13">
        <f t="shared" si="4"/>
        <v>27723294928.62389</v>
      </c>
      <c r="T13" s="13">
        <f t="shared" si="4"/>
        <v>27845865292.632603</v>
      </c>
      <c r="U13" s="13">
        <f t="shared" si="4"/>
        <v>27845865292.632603</v>
      </c>
      <c r="V13" s="13">
        <f t="shared" si="4"/>
        <v>27716223561.469543</v>
      </c>
      <c r="W13" s="13">
        <f t="shared" si="4"/>
        <v>27639617083.9641</v>
      </c>
      <c r="X13" s="13">
        <f t="shared" si="4"/>
        <v>27789294355.397812</v>
      </c>
    </row>
    <row r="14" spans="1:24" ht="15.75">
      <c r="A14" s="8" t="s">
        <v>43</v>
      </c>
      <c r="B14" s="2" t="s">
        <v>27</v>
      </c>
      <c r="C14" s="10"/>
      <c r="D14" s="11">
        <v>1916340498.8284848</v>
      </c>
      <c r="E14" s="11">
        <v>1922233304.790442</v>
      </c>
      <c r="F14" s="11">
        <v>1745449125.9317257</v>
      </c>
      <c r="G14" s="11">
        <v>2033018056.8752377</v>
      </c>
      <c r="H14" s="11">
        <v>2038910862.8371949</v>
      </c>
      <c r="I14" s="11">
        <v>2045982229.9915435</v>
      </c>
      <c r="J14" s="11">
        <v>2068374892.6469808</v>
      </c>
      <c r="K14" s="11">
        <v>2027125250.9132805</v>
      </c>
      <c r="L14" s="11">
        <v>1979982803.2176228</v>
      </c>
      <c r="M14" s="11">
        <v>1965840068.9089253</v>
      </c>
      <c r="N14" s="11">
        <v>1967018630.1013169</v>
      </c>
      <c r="O14" s="11">
        <v>1879805101.8643501</v>
      </c>
      <c r="P14" s="11">
        <v>1951697334.6002281</v>
      </c>
      <c r="Q14" s="11">
        <v>1761948982.625206</v>
      </c>
      <c r="R14" s="11">
        <v>1835019776.5534754</v>
      </c>
      <c r="S14" s="11">
        <v>1794948696.0121663</v>
      </c>
      <c r="T14" s="11">
        <v>1917519060.0208762</v>
      </c>
      <c r="U14" s="11">
        <v>1917519060.0208762</v>
      </c>
      <c r="V14" s="11">
        <v>1787877328.8578176</v>
      </c>
      <c r="W14" s="11">
        <v>1711270851.3523738</v>
      </c>
      <c r="X14" s="11">
        <v>1860948122.786087</v>
      </c>
    </row>
    <row r="15" spans="1:24" ht="15.75">
      <c r="A15" s="8" t="s">
        <v>47</v>
      </c>
      <c r="B15" s="2" t="s">
        <v>6</v>
      </c>
      <c r="C15" s="10"/>
      <c r="D15" s="11">
        <v>25928346232.611725</v>
      </c>
      <c r="E15" s="11">
        <v>25928346232.611725</v>
      </c>
      <c r="F15" s="11">
        <v>25928346232.611725</v>
      </c>
      <c r="G15" s="11">
        <v>25928346232.611725</v>
      </c>
      <c r="H15" s="11">
        <v>25928346232.611725</v>
      </c>
      <c r="I15" s="11">
        <v>25928346232.611725</v>
      </c>
      <c r="J15" s="11">
        <v>25928346232.611725</v>
      </c>
      <c r="K15" s="11">
        <v>25928346232.611725</v>
      </c>
      <c r="L15" s="11">
        <v>25928346232.611725</v>
      </c>
      <c r="M15" s="11">
        <v>25928346232.611725</v>
      </c>
      <c r="N15" s="11">
        <v>25928346232.611725</v>
      </c>
      <c r="O15" s="11">
        <v>25928346232.611725</v>
      </c>
      <c r="P15" s="11">
        <v>25928346232.611725</v>
      </c>
      <c r="Q15" s="11">
        <v>25928346232.611725</v>
      </c>
      <c r="R15" s="11">
        <v>25928346232.611725</v>
      </c>
      <c r="S15" s="11">
        <v>25928346232.611725</v>
      </c>
      <c r="T15" s="11">
        <v>25928346232.611725</v>
      </c>
      <c r="U15" s="11">
        <v>25928346232.611725</v>
      </c>
      <c r="V15" s="11">
        <v>25928346232.611725</v>
      </c>
      <c r="W15" s="11">
        <v>25928346232.611725</v>
      </c>
      <c r="X15" s="11">
        <v>25928346232.611725</v>
      </c>
    </row>
    <row r="16" spans="1:24" ht="15.75">
      <c r="A16" s="15" t="s">
        <v>44</v>
      </c>
      <c r="B16" s="10" t="s">
        <v>11</v>
      </c>
      <c r="C16" s="10"/>
      <c r="D16" s="13">
        <f>+D17+D18</f>
        <v>2757180555.3936763</v>
      </c>
      <c r="E16" s="13">
        <f t="shared" ref="E16:X16" si="5">+E17+E18</f>
        <v>2757180555.3936763</v>
      </c>
      <c r="F16" s="13">
        <f t="shared" si="5"/>
        <v>2757180555.3936763</v>
      </c>
      <c r="G16" s="13">
        <f t="shared" si="5"/>
        <v>2757180555.3936763</v>
      </c>
      <c r="H16" s="13">
        <f t="shared" si="5"/>
        <v>2757180555.3936763</v>
      </c>
      <c r="I16" s="13">
        <f t="shared" si="5"/>
        <v>2757180555.3936763</v>
      </c>
      <c r="J16" s="13">
        <f t="shared" si="5"/>
        <v>2757180555.3936763</v>
      </c>
      <c r="K16" s="13">
        <f t="shared" si="5"/>
        <v>2757180555.3936763</v>
      </c>
      <c r="L16" s="13">
        <f t="shared" si="5"/>
        <v>2757180555.3936763</v>
      </c>
      <c r="M16" s="13">
        <f t="shared" si="5"/>
        <v>2757180555.3936763</v>
      </c>
      <c r="N16" s="13">
        <f t="shared" si="5"/>
        <v>2757180555.3936763</v>
      </c>
      <c r="O16" s="13">
        <f t="shared" si="5"/>
        <v>2757180555.3936763</v>
      </c>
      <c r="P16" s="13">
        <f t="shared" si="5"/>
        <v>2757180555.3936763</v>
      </c>
      <c r="Q16" s="13">
        <f t="shared" si="5"/>
        <v>2757180555.3936763</v>
      </c>
      <c r="R16" s="13">
        <f t="shared" si="5"/>
        <v>2757180555.3936763</v>
      </c>
      <c r="S16" s="13">
        <f t="shared" si="5"/>
        <v>2757180555.3936763</v>
      </c>
      <c r="T16" s="13">
        <f t="shared" si="5"/>
        <v>2757180555.3936763</v>
      </c>
      <c r="U16" s="13">
        <f t="shared" si="5"/>
        <v>2757180555.3936763</v>
      </c>
      <c r="V16" s="13">
        <f t="shared" si="5"/>
        <v>2757180555.3936763</v>
      </c>
      <c r="W16" s="13">
        <f t="shared" si="5"/>
        <v>2757180555.3936763</v>
      </c>
      <c r="X16" s="13">
        <f t="shared" si="5"/>
        <v>2757180555.3936763</v>
      </c>
    </row>
    <row r="17" spans="1:24">
      <c r="A17" s="8" t="s">
        <v>45</v>
      </c>
      <c r="B17" s="2" t="s">
        <v>7</v>
      </c>
      <c r="C17" s="2"/>
      <c r="D17" s="14">
        <v>461451640.10926211</v>
      </c>
      <c r="E17" s="14">
        <v>461451640.10926211</v>
      </c>
      <c r="F17" s="14">
        <v>461451640.10926211</v>
      </c>
      <c r="G17" s="14">
        <v>461451640.10926211</v>
      </c>
      <c r="H17" s="14">
        <v>461451640.10926211</v>
      </c>
      <c r="I17" s="14">
        <v>461451640.10926211</v>
      </c>
      <c r="J17" s="14">
        <v>461451640.10926211</v>
      </c>
      <c r="K17" s="14">
        <v>461451640.10926211</v>
      </c>
      <c r="L17" s="14">
        <v>461451640.10926211</v>
      </c>
      <c r="M17" s="14">
        <v>461451640.10926211</v>
      </c>
      <c r="N17" s="14">
        <v>461451640.10926211</v>
      </c>
      <c r="O17" s="14">
        <v>461451640.10926211</v>
      </c>
      <c r="P17" s="14">
        <v>461451640.10926211</v>
      </c>
      <c r="Q17" s="14">
        <v>461451640.10926211</v>
      </c>
      <c r="R17" s="14">
        <v>461451640.10926211</v>
      </c>
      <c r="S17" s="14">
        <v>461451640.10926211</v>
      </c>
      <c r="T17" s="14">
        <v>461451640.10926211</v>
      </c>
      <c r="U17" s="14">
        <v>461451640.10926211</v>
      </c>
      <c r="V17" s="14">
        <v>461451640.10926211</v>
      </c>
      <c r="W17" s="14">
        <v>461451640.10926211</v>
      </c>
      <c r="X17" s="14">
        <v>461451640.10926211</v>
      </c>
    </row>
    <row r="18" spans="1:24">
      <c r="A18" s="8" t="s">
        <v>46</v>
      </c>
      <c r="B18" s="2" t="s">
        <v>62</v>
      </c>
      <c r="C18" s="2"/>
      <c r="D18" s="14">
        <v>2295728915.2844143</v>
      </c>
      <c r="E18" s="14">
        <v>2295728915.2844143</v>
      </c>
      <c r="F18" s="14">
        <v>2295728915.2844143</v>
      </c>
      <c r="G18" s="14">
        <v>2295728915.2844143</v>
      </c>
      <c r="H18" s="14">
        <v>2295728915.2844143</v>
      </c>
      <c r="I18" s="14">
        <v>2295728915.2844143</v>
      </c>
      <c r="J18" s="14">
        <v>2295728915.2844143</v>
      </c>
      <c r="K18" s="14">
        <v>2295728915.2844143</v>
      </c>
      <c r="L18" s="14">
        <v>2295728915.2844143</v>
      </c>
      <c r="M18" s="14">
        <v>2295728915.2844143</v>
      </c>
      <c r="N18" s="14">
        <v>2295728915.2844143</v>
      </c>
      <c r="O18" s="14">
        <v>2295728915.2844143</v>
      </c>
      <c r="P18" s="14">
        <v>2295728915.2844143</v>
      </c>
      <c r="Q18" s="14">
        <v>2295728915.2844143</v>
      </c>
      <c r="R18" s="14">
        <v>2295728915.2844143</v>
      </c>
      <c r="S18" s="14">
        <v>2295728915.2844143</v>
      </c>
      <c r="T18" s="14">
        <v>2295728915.2844143</v>
      </c>
      <c r="U18" s="14">
        <v>2295728915.2844143</v>
      </c>
      <c r="V18" s="14">
        <v>2295728915.2844143</v>
      </c>
      <c r="W18" s="14">
        <v>2295728915.2844143</v>
      </c>
      <c r="X18" s="14">
        <v>2295728915.2844143</v>
      </c>
    </row>
    <row r="19" spans="1:24" ht="15.75">
      <c r="A19" s="15" t="s">
        <v>48</v>
      </c>
      <c r="B19" s="10" t="s">
        <v>12</v>
      </c>
      <c r="C19" s="10"/>
      <c r="D19" s="13">
        <f>+D20+D21+D22</f>
        <v>40228330949.803131</v>
      </c>
      <c r="E19" s="13">
        <f t="shared" ref="E19:X19" si="6">+E20+E21+E22</f>
        <v>39704852554.124954</v>
      </c>
      <c r="F19" s="13">
        <f t="shared" si="6"/>
        <v>39219982271.281784</v>
      </c>
      <c r="G19" s="13">
        <f t="shared" si="6"/>
        <v>38634123199.430328</v>
      </c>
      <c r="H19" s="13">
        <f t="shared" si="6"/>
        <v>37742019213.298073</v>
      </c>
      <c r="I19" s="13">
        <f t="shared" si="6"/>
        <v>36823395117.930351</v>
      </c>
      <c r="J19" s="13">
        <f t="shared" si="6"/>
        <v>35916812397.106071</v>
      </c>
      <c r="K19" s="13">
        <f t="shared" si="6"/>
        <v>34951724085.049393</v>
      </c>
      <c r="L19" s="13">
        <f t="shared" si="6"/>
        <v>33919014321.122154</v>
      </c>
      <c r="M19" s="13">
        <f t="shared" si="6"/>
        <v>32829849046.634678</v>
      </c>
      <c r="N19" s="13">
        <f t="shared" si="6"/>
        <v>31664106532.314877</v>
      </c>
      <c r="O19" s="13">
        <f t="shared" si="6"/>
        <v>30490066043.25116</v>
      </c>
      <c r="P19" s="13">
        <f t="shared" si="6"/>
        <v>29320068514.382366</v>
      </c>
      <c r="Q19" s="13">
        <f t="shared" si="6"/>
        <v>28176590189.330471</v>
      </c>
      <c r="R19" s="13">
        <f t="shared" si="6"/>
        <v>27099724759.756947</v>
      </c>
      <c r="S19" s="13">
        <f t="shared" si="6"/>
        <v>26034138874.893776</v>
      </c>
      <c r="T19" s="13">
        <f t="shared" si="6"/>
        <v>25035762716.123447</v>
      </c>
      <c r="U19" s="13">
        <f t="shared" si="6"/>
        <v>24187086918.449982</v>
      </c>
      <c r="V19" s="13">
        <f t="shared" si="6"/>
        <v>23392637144.638817</v>
      </c>
      <c r="W19" s="13">
        <f t="shared" si="6"/>
        <v>22633266268.613831</v>
      </c>
      <c r="X19" s="13">
        <f t="shared" si="6"/>
        <v>21887636557.339378</v>
      </c>
    </row>
    <row r="20" spans="1:24" s="16" customFormat="1">
      <c r="A20" s="8" t="s">
        <v>59</v>
      </c>
      <c r="B20" s="2" t="s">
        <v>13</v>
      </c>
      <c r="C20" s="2"/>
      <c r="D20" s="11">
        <v>40228330949.803131</v>
      </c>
      <c r="E20" s="11">
        <v>39704852554.124954</v>
      </c>
      <c r="F20" s="11">
        <v>39219982271.281784</v>
      </c>
      <c r="G20" s="11">
        <v>38634123199.430328</v>
      </c>
      <c r="H20" s="11">
        <v>37742019213.298073</v>
      </c>
      <c r="I20" s="11">
        <v>36823395117.930351</v>
      </c>
      <c r="J20" s="11">
        <v>35916812397.106071</v>
      </c>
      <c r="K20" s="11">
        <v>34951724085.049393</v>
      </c>
      <c r="L20" s="11">
        <v>33919014321.122154</v>
      </c>
      <c r="M20" s="11">
        <v>32829849046.634678</v>
      </c>
      <c r="N20" s="11">
        <v>31664106532.314877</v>
      </c>
      <c r="O20" s="11">
        <v>30490066043.25116</v>
      </c>
      <c r="P20" s="11">
        <v>29320068514.382366</v>
      </c>
      <c r="Q20" s="11">
        <v>28176590189.330471</v>
      </c>
      <c r="R20" s="11">
        <v>27099724759.756947</v>
      </c>
      <c r="S20" s="11">
        <v>26034138874.893776</v>
      </c>
      <c r="T20" s="11">
        <v>25035762716.123447</v>
      </c>
      <c r="U20" s="11">
        <v>24187086918.449982</v>
      </c>
      <c r="V20" s="11">
        <v>23392637144.638817</v>
      </c>
      <c r="W20" s="11">
        <v>22633266268.613831</v>
      </c>
      <c r="X20" s="11">
        <v>21887636557.339378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7275774237.5141344</v>
      </c>
      <c r="E35" s="11">
        <v>7298408699.2550402</v>
      </c>
      <c r="F35" s="11">
        <v>7655974403.9198017</v>
      </c>
      <c r="G35" s="11">
        <v>7967447709.8086319</v>
      </c>
      <c r="H35" s="11">
        <v>8139843033.5785875</v>
      </c>
      <c r="I35" s="11">
        <v>9495472932.7373714</v>
      </c>
      <c r="J35" s="11">
        <v>11444452060.92495</v>
      </c>
      <c r="K35" s="11">
        <v>12043095644.69475</v>
      </c>
      <c r="L35" s="11">
        <v>12614831957.761169</v>
      </c>
      <c r="M35" s="11">
        <v>13183937890.54126</v>
      </c>
      <c r="N35" s="11">
        <v>14187537204.837021</v>
      </c>
      <c r="O35" s="11">
        <v>14824530543.7777</v>
      </c>
      <c r="P35" s="11">
        <v>15460906923.08976</v>
      </c>
      <c r="Q35" s="11">
        <v>16074620959.55619</v>
      </c>
      <c r="R35" s="11">
        <v>16872738636.1821</v>
      </c>
      <c r="S35" s="11">
        <v>17872429083.029099</v>
      </c>
      <c r="T35" s="11">
        <v>18556803348.46294</v>
      </c>
      <c r="U35" s="11">
        <v>19370172861.347069</v>
      </c>
      <c r="V35" s="11">
        <v>20272268334.64687</v>
      </c>
      <c r="W35" s="11">
        <v>21225860777.744579</v>
      </c>
      <c r="X35" s="11">
        <v>22927343453.380508</v>
      </c>
    </row>
    <row r="36" spans="1:24" ht="15.75">
      <c r="A36" s="25">
        <v>5</v>
      </c>
      <c r="B36" s="9" t="s">
        <v>9</v>
      </c>
      <c r="C36" s="10"/>
      <c r="D36" s="11">
        <v>11948209.000000002</v>
      </c>
      <c r="E36" s="11">
        <v>12540233.999999996</v>
      </c>
      <c r="F36" s="11">
        <v>13190191.999999998</v>
      </c>
      <c r="G36" s="11">
        <v>13867656.000000002</v>
      </c>
      <c r="H36" s="11">
        <v>14530275.000000004</v>
      </c>
      <c r="I36" s="11">
        <v>15148172</v>
      </c>
      <c r="J36" s="11">
        <v>15710211.000000006</v>
      </c>
      <c r="K36" s="11">
        <v>16226938.000000002</v>
      </c>
      <c r="L36" s="11">
        <v>16716849.999999998</v>
      </c>
      <c r="M36" s="11">
        <v>17208494</v>
      </c>
      <c r="N36" s="11">
        <v>17723186.000000004</v>
      </c>
      <c r="O36" s="11">
        <v>18266008</v>
      </c>
      <c r="P36" s="11">
        <v>18831819.000000004</v>
      </c>
      <c r="Q36" s="11">
        <v>19419710</v>
      </c>
      <c r="R36" s="11">
        <v>20026117.000000004</v>
      </c>
      <c r="S36" s="11">
        <v>20648643.000000004</v>
      </c>
      <c r="T36" s="11">
        <v>21288069.999999993</v>
      </c>
      <c r="U36" s="11">
        <v>21946990</v>
      </c>
      <c r="V36" s="11">
        <v>22626594.999999996</v>
      </c>
      <c r="W36" s="11">
        <v>23328214.000000004</v>
      </c>
      <c r="X36" s="11">
        <v>24052514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16897.010236435348</v>
      </c>
      <c r="E39" s="11">
        <f t="shared" si="8"/>
        <v>16680.739670033607</v>
      </c>
      <c r="F39" s="11">
        <f t="shared" si="8"/>
        <v>16473.016641157057</v>
      </c>
      <c r="G39" s="11">
        <f t="shared" si="8"/>
        <v>16309.401085879017</v>
      </c>
      <c r="H39" s="11">
        <f t="shared" si="8"/>
        <v>15678.612010539324</v>
      </c>
      <c r="I39" s="11">
        <f t="shared" si="8"/>
        <v>15592.405097365749</v>
      </c>
      <c r="J39" s="11">
        <f t="shared" si="8"/>
        <v>15597.918595399586</v>
      </c>
      <c r="K39" s="11">
        <f t="shared" si="8"/>
        <v>15659.182519403174</v>
      </c>
      <c r="L39" s="11">
        <f t="shared" si="8"/>
        <v>15743.906004577771</v>
      </c>
      <c r="M39" s="11">
        <f t="shared" si="8"/>
        <v>15795.741654927773</v>
      </c>
      <c r="N39" s="11">
        <f t="shared" si="8"/>
        <v>15849.903292143121</v>
      </c>
      <c r="O39" s="11">
        <f t="shared" si="8"/>
        <v>15930.225146533352</v>
      </c>
      <c r="P39" s="11">
        <f t="shared" si="8"/>
        <v>15507.642226366292</v>
      </c>
      <c r="Q39" s="11">
        <f t="shared" si="8"/>
        <v>15580.775763314152</v>
      </c>
      <c r="R39" s="11">
        <f t="shared" si="8"/>
        <v>15668.709309350874</v>
      </c>
      <c r="S39" s="11">
        <f t="shared" si="8"/>
        <v>15740.964974619597</v>
      </c>
      <c r="T39" s="11">
        <f t="shared" si="8"/>
        <v>15805.795670262025</v>
      </c>
      <c r="U39" s="11">
        <f t="shared" si="8"/>
        <v>15889.82992548971</v>
      </c>
      <c r="V39" s="11">
        <f t="shared" si="8"/>
        <v>15962.33496009014</v>
      </c>
      <c r="W39" s="11">
        <f t="shared" si="8"/>
        <v>15540.581981958803</v>
      </c>
      <c r="X39" s="11">
        <f t="shared" si="8"/>
        <v>15598.508197214695</v>
      </c>
    </row>
    <row r="40" spans="1:24" ht="15.75">
      <c r="B40" s="20" t="s">
        <v>5</v>
      </c>
      <c r="C40" s="7"/>
      <c r="D40" s="11">
        <f t="shared" ref="D40:X40" si="9">+D8/D36</f>
        <v>1367.046519243474</v>
      </c>
      <c r="E40" s="11">
        <f t="shared" si="9"/>
        <v>1320.6608608354295</v>
      </c>
      <c r="F40" s="11">
        <f t="shared" si="9"/>
        <v>1314.7580829804062</v>
      </c>
      <c r="G40" s="11">
        <f t="shared" si="9"/>
        <v>1299.0015984043723</v>
      </c>
      <c r="H40" s="11">
        <f t="shared" si="9"/>
        <v>1295.6122919969889</v>
      </c>
      <c r="I40" s="11">
        <f t="shared" si="9"/>
        <v>1331.2000259418273</v>
      </c>
      <c r="J40" s="11">
        <f t="shared" si="9"/>
        <v>1402.4424616147351</v>
      </c>
      <c r="K40" s="11">
        <f t="shared" si="9"/>
        <v>1489.0929528400882</v>
      </c>
      <c r="L40" s="11">
        <f t="shared" si="9"/>
        <v>1571.8029021888765</v>
      </c>
      <c r="M40" s="11">
        <f t="shared" si="9"/>
        <v>1613.7112268168783</v>
      </c>
      <c r="N40" s="11">
        <f t="shared" si="9"/>
        <v>1642.2554997928664</v>
      </c>
      <c r="O40" s="11">
        <f t="shared" si="9"/>
        <v>1693.5330679937006</v>
      </c>
      <c r="P40" s="11">
        <f t="shared" si="9"/>
        <v>1733.5417078093371</v>
      </c>
      <c r="Q40" s="11">
        <f t="shared" si="9"/>
        <v>1790.8623834624157</v>
      </c>
      <c r="R40" s="11">
        <f t="shared" si="9"/>
        <v>1843.487801510789</v>
      </c>
      <c r="S40" s="11">
        <f t="shared" si="9"/>
        <v>1881.897063722347</v>
      </c>
      <c r="T40" s="11">
        <f t="shared" si="9"/>
        <v>1899.7333113040402</v>
      </c>
      <c r="U40" s="11">
        <f t="shared" si="9"/>
        <v>1925.5897181089028</v>
      </c>
      <c r="V40" s="11">
        <f t="shared" si="9"/>
        <v>1935.5708113114413</v>
      </c>
      <c r="W40" s="11">
        <f t="shared" si="9"/>
        <v>1929.4392460939803</v>
      </c>
      <c r="X40" s="11">
        <f t="shared" si="9"/>
        <v>1910.6561542476409</v>
      </c>
    </row>
    <row r="41" spans="1:24" ht="15.75">
      <c r="B41" s="20" t="s">
        <v>38</v>
      </c>
      <c r="C41" s="7"/>
      <c r="D41" s="37">
        <f>+D9/D36</f>
        <v>9601.862004488572</v>
      </c>
      <c r="E41" s="37">
        <f t="shared" ref="E41:X41" si="10">+E9/E36</f>
        <v>9753.117037438511</v>
      </c>
      <c r="F41" s="37">
        <f t="shared" si="10"/>
        <v>9877.7472369450188</v>
      </c>
      <c r="G41" s="37">
        <f t="shared" si="10"/>
        <v>10009.36196214874</v>
      </c>
      <c r="H41" s="37">
        <f t="shared" si="10"/>
        <v>9671.0134096706388</v>
      </c>
      <c r="I41" s="37">
        <f t="shared" si="10"/>
        <v>9801.5973949381168</v>
      </c>
      <c r="J41" s="37">
        <f t="shared" si="10"/>
        <v>9951.6939161075425</v>
      </c>
      <c r="K41" s="37">
        <f t="shared" si="10"/>
        <v>10123.461908038225</v>
      </c>
      <c r="L41" s="37">
        <f t="shared" si="10"/>
        <v>10308.664481336173</v>
      </c>
      <c r="M41" s="37">
        <f t="shared" si="10"/>
        <v>10493.083800733217</v>
      </c>
      <c r="N41" s="37">
        <f t="shared" si="10"/>
        <v>10691.538896894233</v>
      </c>
      <c r="O41" s="37">
        <f t="shared" si="10"/>
        <v>10894.122758898442</v>
      </c>
      <c r="P41" s="37">
        <f t="shared" si="10"/>
        <v>10590.271455788881</v>
      </c>
      <c r="Q41" s="37">
        <f t="shared" si="10"/>
        <v>10771.121340219781</v>
      </c>
      <c r="R41" s="37">
        <f t="shared" si="10"/>
        <v>10947.965206765053</v>
      </c>
      <c r="S41" s="37">
        <f t="shared" si="10"/>
        <v>11122.102854214769</v>
      </c>
      <c r="T41" s="37">
        <f t="shared" si="10"/>
        <v>11292.447852610077</v>
      </c>
      <c r="U41" s="37">
        <f t="shared" si="10"/>
        <v>11467.764254802512</v>
      </c>
      <c r="V41" s="37">
        <f t="shared" si="10"/>
        <v>11646.112474874515</v>
      </c>
      <c r="W41" s="37">
        <f t="shared" si="10"/>
        <v>11337.926967697931</v>
      </c>
      <c r="X41" s="37">
        <f t="shared" si="10"/>
        <v>11507.867386555219</v>
      </c>
    </row>
    <row r="42" spans="1:24" ht="15.75">
      <c r="B42" s="20" t="s">
        <v>10</v>
      </c>
      <c r="C42" s="9"/>
      <c r="D42" s="11">
        <f t="shared" ref="D42:X42" si="11">+D10/D36</f>
        <v>5928.1017127033028</v>
      </c>
      <c r="E42" s="11">
        <f t="shared" si="11"/>
        <v>5606.9617717596675</v>
      </c>
      <c r="F42" s="11">
        <f t="shared" si="11"/>
        <v>5280.5113212316328</v>
      </c>
      <c r="G42" s="11">
        <f t="shared" si="11"/>
        <v>5001.0375253259072</v>
      </c>
      <c r="H42" s="11">
        <f t="shared" si="11"/>
        <v>4711.9863088716938</v>
      </c>
      <c r="I42" s="11">
        <f t="shared" si="11"/>
        <v>4459.6076764858026</v>
      </c>
      <c r="J42" s="11">
        <f t="shared" si="11"/>
        <v>4243.782217677307</v>
      </c>
      <c r="K42" s="11">
        <f t="shared" si="11"/>
        <v>4046.6276585248597</v>
      </c>
      <c r="L42" s="11">
        <f t="shared" si="11"/>
        <v>3863.4386210527214</v>
      </c>
      <c r="M42" s="11">
        <f t="shared" si="11"/>
        <v>3688.9466273776779</v>
      </c>
      <c r="N42" s="11">
        <f t="shared" si="11"/>
        <v>3516.1088954560196</v>
      </c>
      <c r="O42" s="11">
        <f t="shared" si="11"/>
        <v>3342.5693196412108</v>
      </c>
      <c r="P42" s="11">
        <f t="shared" si="11"/>
        <v>3183.8290627680726</v>
      </c>
      <c r="Q42" s="11">
        <f t="shared" si="11"/>
        <v>3018.792039631955</v>
      </c>
      <c r="R42" s="11">
        <f t="shared" si="11"/>
        <v>2877.2563010750318</v>
      </c>
      <c r="S42" s="11">
        <f t="shared" si="11"/>
        <v>2736.9650566824821</v>
      </c>
      <c r="T42" s="11">
        <f t="shared" si="11"/>
        <v>2613.6145063479098</v>
      </c>
      <c r="U42" s="11">
        <f t="shared" si="11"/>
        <v>2496.4759525782924</v>
      </c>
      <c r="V42" s="11">
        <f t="shared" si="11"/>
        <v>2380.6516739041845</v>
      </c>
      <c r="W42" s="11">
        <f t="shared" si="11"/>
        <v>2273.21576816689</v>
      </c>
      <c r="X42" s="11">
        <f t="shared" si="11"/>
        <v>2179.9846564118357</v>
      </c>
    </row>
    <row r="43" spans="1:24" ht="15.75">
      <c r="B43" s="26" t="s">
        <v>32</v>
      </c>
      <c r="C43" s="9"/>
      <c r="D43" s="11">
        <f t="shared" ref="D43:X43" si="12">+D11/D36</f>
        <v>2561.2095743248115</v>
      </c>
      <c r="E43" s="11">
        <f t="shared" si="12"/>
        <v>2440.7646693670831</v>
      </c>
      <c r="F43" s="11">
        <f t="shared" si="12"/>
        <v>2307.0912018518857</v>
      </c>
      <c r="G43" s="11">
        <f t="shared" si="12"/>
        <v>2215.1216359044843</v>
      </c>
      <c r="H43" s="11">
        <f t="shared" si="12"/>
        <v>2114.5117797731004</v>
      </c>
      <c r="I43" s="11">
        <f t="shared" si="12"/>
        <v>2028.7272297935979</v>
      </c>
      <c r="J43" s="11">
        <f t="shared" si="12"/>
        <v>1957.5740695432016</v>
      </c>
      <c r="K43" s="11">
        <f t="shared" si="12"/>
        <v>1892.6954696516791</v>
      </c>
      <c r="L43" s="11">
        <f t="shared" si="12"/>
        <v>1834.4071754680472</v>
      </c>
      <c r="M43" s="11">
        <f t="shared" si="12"/>
        <v>1781.1766013292229</v>
      </c>
      <c r="N43" s="11">
        <f t="shared" si="12"/>
        <v>1729.5166579026318</v>
      </c>
      <c r="O43" s="11">
        <f t="shared" si="12"/>
        <v>1673.3449306421935</v>
      </c>
      <c r="P43" s="11">
        <f t="shared" si="12"/>
        <v>1626.8860763055136</v>
      </c>
      <c r="Q43" s="11">
        <f t="shared" si="12"/>
        <v>1567.864595847755</v>
      </c>
      <c r="R43" s="11">
        <f t="shared" si="12"/>
        <v>1524.0371642969465</v>
      </c>
      <c r="S43" s="11">
        <f t="shared" si="12"/>
        <v>1476.1490856332573</v>
      </c>
      <c r="T43" s="11">
        <f t="shared" si="12"/>
        <v>1437.5678888704467</v>
      </c>
      <c r="U43" s="11">
        <f t="shared" si="12"/>
        <v>1394.4074266232535</v>
      </c>
      <c r="V43" s="11">
        <f t="shared" si="12"/>
        <v>1346.7958443090188</v>
      </c>
      <c r="W43" s="11">
        <f t="shared" si="12"/>
        <v>1303.0057782973772</v>
      </c>
      <c r="X43" s="11">
        <f t="shared" si="12"/>
        <v>1269.9909419361106</v>
      </c>
    </row>
    <row r="44" spans="1:24" ht="15.75">
      <c r="B44" s="26" t="s">
        <v>33</v>
      </c>
      <c r="C44" s="9"/>
      <c r="D44" s="11">
        <f t="shared" ref="D44:X44" si="13">+D12/D36</f>
        <v>3366.8921383784905</v>
      </c>
      <c r="E44" s="11">
        <f t="shared" si="13"/>
        <v>3166.1971023925844</v>
      </c>
      <c r="F44" s="11">
        <f t="shared" si="13"/>
        <v>2973.4201193797476</v>
      </c>
      <c r="G44" s="11">
        <f t="shared" si="13"/>
        <v>2785.9158894214224</v>
      </c>
      <c r="H44" s="11">
        <f t="shared" si="13"/>
        <v>2597.4745290985934</v>
      </c>
      <c r="I44" s="11">
        <f t="shared" si="13"/>
        <v>2430.8804466922047</v>
      </c>
      <c r="J44" s="11">
        <f t="shared" si="13"/>
        <v>2286.2081481341056</v>
      </c>
      <c r="K44" s="11">
        <f t="shared" si="13"/>
        <v>2153.9321888731806</v>
      </c>
      <c r="L44" s="11">
        <f t="shared" si="13"/>
        <v>2029.031445584674</v>
      </c>
      <c r="M44" s="11">
        <f t="shared" si="13"/>
        <v>1907.7700260484548</v>
      </c>
      <c r="N44" s="11">
        <f t="shared" si="13"/>
        <v>1786.5922375533873</v>
      </c>
      <c r="O44" s="11">
        <f t="shared" si="13"/>
        <v>1669.2243889990173</v>
      </c>
      <c r="P44" s="11">
        <f t="shared" si="13"/>
        <v>1556.942986462559</v>
      </c>
      <c r="Q44" s="11">
        <f t="shared" si="13"/>
        <v>1450.9274437842002</v>
      </c>
      <c r="R44" s="11">
        <f t="shared" si="13"/>
        <v>1353.2191367780854</v>
      </c>
      <c r="S44" s="11">
        <f t="shared" si="13"/>
        <v>1260.8159710492243</v>
      </c>
      <c r="T44" s="11">
        <f t="shared" si="13"/>
        <v>1176.0466174774631</v>
      </c>
      <c r="U44" s="11">
        <f t="shared" si="13"/>
        <v>1102.0685259550389</v>
      </c>
      <c r="V44" s="11">
        <f t="shared" si="13"/>
        <v>1033.8558295951655</v>
      </c>
      <c r="W44" s="11">
        <f t="shared" si="13"/>
        <v>970.20998986951281</v>
      </c>
      <c r="X44" s="11">
        <f t="shared" si="13"/>
        <v>909.99371447572503</v>
      </c>
    </row>
    <row r="45" spans="1:24" ht="15.75">
      <c r="B45" s="10" t="s">
        <v>31</v>
      </c>
      <c r="C45" s="9"/>
      <c r="D45" s="11">
        <f t="shared" ref="D45:X45" si="14">+D13/D36</f>
        <v>2330.4485828328084</v>
      </c>
      <c r="E45" s="11">
        <f t="shared" si="14"/>
        <v>2220.8979144569535</v>
      </c>
      <c r="F45" s="11">
        <f t="shared" si="14"/>
        <v>2098.0585694691522</v>
      </c>
      <c r="G45" s="11">
        <f t="shared" si="14"/>
        <v>2016.3006848083742</v>
      </c>
      <c r="H45" s="11">
        <f t="shared" si="14"/>
        <v>1924.7575903036188</v>
      </c>
      <c r="I45" s="11">
        <f t="shared" si="14"/>
        <v>1846.7131520953992</v>
      </c>
      <c r="J45" s="11">
        <f t="shared" si="14"/>
        <v>1782.0716173231979</v>
      </c>
      <c r="K45" s="11">
        <f t="shared" si="14"/>
        <v>1722.7816784364989</v>
      </c>
      <c r="L45" s="11">
        <f t="shared" si="14"/>
        <v>1669.4729590700013</v>
      </c>
      <c r="M45" s="11">
        <f t="shared" si="14"/>
        <v>1620.9545298688338</v>
      </c>
      <c r="N45" s="11">
        <f t="shared" si="14"/>
        <v>1573.947531934328</v>
      </c>
      <c r="O45" s="11">
        <f t="shared" si="14"/>
        <v>1522.3989464187289</v>
      </c>
      <c r="P45" s="11">
        <f t="shared" si="14"/>
        <v>1480.4753363024543</v>
      </c>
      <c r="Q45" s="11">
        <f t="shared" si="14"/>
        <v>1425.8861339966936</v>
      </c>
      <c r="R45" s="11">
        <f t="shared" si="14"/>
        <v>1386.3579249619481</v>
      </c>
      <c r="S45" s="11">
        <f t="shared" si="14"/>
        <v>1342.6206714225184</v>
      </c>
      <c r="T45" s="11">
        <f t="shared" si="14"/>
        <v>1308.05025033423</v>
      </c>
      <c r="U45" s="11">
        <f t="shared" si="14"/>
        <v>1268.7783287199111</v>
      </c>
      <c r="V45" s="11">
        <f t="shared" si="14"/>
        <v>1224.9401008622617</v>
      </c>
      <c r="W45" s="11">
        <f t="shared" si="14"/>
        <v>1184.814966287779</v>
      </c>
      <c r="X45" s="11">
        <f t="shared" si="14"/>
        <v>1155.3592425057027</v>
      </c>
    </row>
    <row r="46" spans="1:24" ht="15.75">
      <c r="B46" s="10" t="s">
        <v>11</v>
      </c>
      <c r="C46" s="9"/>
      <c r="D46" s="11">
        <f t="shared" ref="D46:X46" si="15">+D16/D36</f>
        <v>230.76099149200317</v>
      </c>
      <c r="E46" s="11">
        <f t="shared" si="15"/>
        <v>219.86675491012983</v>
      </c>
      <c r="F46" s="11">
        <f t="shared" si="15"/>
        <v>209.03263238273382</v>
      </c>
      <c r="G46" s="11">
        <f t="shared" si="15"/>
        <v>198.82095109610995</v>
      </c>
      <c r="H46" s="11">
        <f t="shared" si="15"/>
        <v>189.75418946948187</v>
      </c>
      <c r="I46" s="11">
        <f t="shared" si="15"/>
        <v>182.01407769819858</v>
      </c>
      <c r="J46" s="11">
        <f t="shared" si="15"/>
        <v>175.50245222000362</v>
      </c>
      <c r="K46" s="11">
        <f t="shared" si="15"/>
        <v>169.91379121518034</v>
      </c>
      <c r="L46" s="11">
        <f t="shared" si="15"/>
        <v>164.93421639804609</v>
      </c>
      <c r="M46" s="11">
        <f t="shared" si="15"/>
        <v>160.22207146038906</v>
      </c>
      <c r="N46" s="11">
        <f t="shared" si="15"/>
        <v>155.56912596830364</v>
      </c>
      <c r="O46" s="11">
        <f t="shared" si="15"/>
        <v>150.94598422346451</v>
      </c>
      <c r="P46" s="11">
        <f t="shared" si="15"/>
        <v>146.41074000305949</v>
      </c>
      <c r="Q46" s="11">
        <f t="shared" si="15"/>
        <v>141.97846185106144</v>
      </c>
      <c r="R46" s="11">
        <f t="shared" si="15"/>
        <v>137.67923933499819</v>
      </c>
      <c r="S46" s="11">
        <f t="shared" si="15"/>
        <v>133.52841421073896</v>
      </c>
      <c r="T46" s="11">
        <f t="shared" si="15"/>
        <v>129.51763853621662</v>
      </c>
      <c r="U46" s="11">
        <f t="shared" si="15"/>
        <v>125.62909790334238</v>
      </c>
      <c r="V46" s="11">
        <f t="shared" si="15"/>
        <v>121.85574344675709</v>
      </c>
      <c r="W46" s="11">
        <f t="shared" si="15"/>
        <v>118.19081200959816</v>
      </c>
      <c r="X46" s="11">
        <f t="shared" si="15"/>
        <v>114.63169943040782</v>
      </c>
    </row>
    <row r="47" spans="1:24" ht="15.75">
      <c r="B47" s="10" t="s">
        <v>12</v>
      </c>
      <c r="C47" s="9"/>
      <c r="D47" s="11">
        <f t="shared" ref="D47:X47" si="16">+D19/D36</f>
        <v>3366.8921383784905</v>
      </c>
      <c r="E47" s="11">
        <f t="shared" si="16"/>
        <v>3166.1971023925844</v>
      </c>
      <c r="F47" s="11">
        <f t="shared" si="16"/>
        <v>2973.4201193797476</v>
      </c>
      <c r="G47" s="11">
        <f t="shared" si="16"/>
        <v>2785.9158894214224</v>
      </c>
      <c r="H47" s="11">
        <f t="shared" si="16"/>
        <v>2597.4745290985934</v>
      </c>
      <c r="I47" s="11">
        <f t="shared" si="16"/>
        <v>2430.8804466922047</v>
      </c>
      <c r="J47" s="11">
        <f t="shared" si="16"/>
        <v>2286.2081481341056</v>
      </c>
      <c r="K47" s="11">
        <f t="shared" si="16"/>
        <v>2153.9321888731806</v>
      </c>
      <c r="L47" s="11">
        <f t="shared" si="16"/>
        <v>2029.031445584674</v>
      </c>
      <c r="M47" s="11">
        <f t="shared" si="16"/>
        <v>1907.7700260484548</v>
      </c>
      <c r="N47" s="11">
        <f t="shared" si="16"/>
        <v>1786.5922375533873</v>
      </c>
      <c r="O47" s="11">
        <f t="shared" si="16"/>
        <v>1669.2243889990173</v>
      </c>
      <c r="P47" s="11">
        <f t="shared" si="16"/>
        <v>1556.942986462559</v>
      </c>
      <c r="Q47" s="11">
        <f t="shared" si="16"/>
        <v>1450.9274437842002</v>
      </c>
      <c r="R47" s="11">
        <f t="shared" si="16"/>
        <v>1353.2191367780854</v>
      </c>
      <c r="S47" s="11">
        <f t="shared" si="16"/>
        <v>1260.8159710492243</v>
      </c>
      <c r="T47" s="11">
        <f t="shared" si="16"/>
        <v>1176.0466174774631</v>
      </c>
      <c r="U47" s="11">
        <f t="shared" si="16"/>
        <v>1102.0685259550389</v>
      </c>
      <c r="V47" s="11">
        <f t="shared" si="16"/>
        <v>1033.8558295951655</v>
      </c>
      <c r="W47" s="11">
        <f t="shared" si="16"/>
        <v>970.20998986951281</v>
      </c>
      <c r="X47" s="11">
        <f t="shared" si="16"/>
        <v>909.99371447572503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608.9426655923188</v>
      </c>
      <c r="E50" s="11">
        <f t="shared" ref="E50:X50" si="18">+E35/E36</f>
        <v>581.99940282255034</v>
      </c>
      <c r="F50" s="11">
        <f t="shared" si="18"/>
        <v>580.42933748953794</v>
      </c>
      <c r="G50" s="11">
        <f t="shared" si="18"/>
        <v>574.53456516433857</v>
      </c>
      <c r="H50" s="11">
        <f t="shared" si="18"/>
        <v>560.19882855476487</v>
      </c>
      <c r="I50" s="11">
        <f t="shared" si="18"/>
        <v>626.83952444805698</v>
      </c>
      <c r="J50" s="11">
        <f t="shared" si="18"/>
        <v>728.4722058109179</v>
      </c>
      <c r="K50" s="11">
        <f t="shared" si="18"/>
        <v>742.16686134468182</v>
      </c>
      <c r="L50" s="11">
        <f t="shared" si="18"/>
        <v>754.61776338013271</v>
      </c>
      <c r="M50" s="11">
        <f t="shared" si="18"/>
        <v>766.12967355198305</v>
      </c>
      <c r="N50" s="11">
        <f t="shared" si="18"/>
        <v>800.5071551377398</v>
      </c>
      <c r="O50" s="11">
        <f t="shared" si="18"/>
        <v>811.59115575651231</v>
      </c>
      <c r="P50" s="11">
        <f t="shared" si="18"/>
        <v>820.99912510255945</v>
      </c>
      <c r="Q50" s="11">
        <f t="shared" si="18"/>
        <v>827.74773462405926</v>
      </c>
      <c r="R50" s="11">
        <f t="shared" si="18"/>
        <v>842.53670525255086</v>
      </c>
      <c r="S50" s="11">
        <f t="shared" si="18"/>
        <v>865.54981279055937</v>
      </c>
      <c r="T50" s="11">
        <f t="shared" si="18"/>
        <v>871.69965846894274</v>
      </c>
      <c r="U50" s="11">
        <f t="shared" si="18"/>
        <v>882.58904120096054</v>
      </c>
      <c r="V50" s="11">
        <f t="shared" si="18"/>
        <v>895.94869818666371</v>
      </c>
      <c r="W50" s="11">
        <f t="shared" si="18"/>
        <v>909.87937515253316</v>
      </c>
      <c r="X50" s="11">
        <f t="shared" si="18"/>
        <v>953.22025187805764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-1.2799339254431663</v>
      </c>
      <c r="F53" s="32">
        <f>IFERROR(((F39/$D39)-1)*100,0)</f>
        <v>-2.5092817566271242</v>
      </c>
      <c r="G53" s="32">
        <f>IFERROR(((G39/$D39)-1)*100,0)</f>
        <v>-3.4775924399291558</v>
      </c>
      <c r="H53" s="32">
        <f t="shared" ref="H53:X53" si="19">IFERROR(((H39/$D39)-1)*100,0)</f>
        <v>-7.2107326020834694</v>
      </c>
      <c r="I53" s="32">
        <f t="shared" si="19"/>
        <v>-7.7209229373398465</v>
      </c>
      <c r="J53" s="32">
        <f t="shared" si="19"/>
        <v>-7.68829291607166</v>
      </c>
      <c r="K53" s="32">
        <f t="shared" si="19"/>
        <v>-7.3257203476329913</v>
      </c>
      <c r="L53" s="32">
        <f t="shared" si="19"/>
        <v>-6.8243092459701282</v>
      </c>
      <c r="M53" s="32">
        <f t="shared" si="19"/>
        <v>-6.5175351502888219</v>
      </c>
      <c r="N53" s="32">
        <f t="shared" si="19"/>
        <v>-6.1969953834455911</v>
      </c>
      <c r="O53" s="32">
        <f t="shared" si="19"/>
        <v>-5.7216340427923669</v>
      </c>
      <c r="P53" s="32">
        <f t="shared" si="19"/>
        <v>-8.2225671324571703</v>
      </c>
      <c r="Q53" s="32">
        <f t="shared" si="19"/>
        <v>-7.7897477405971749</v>
      </c>
      <c r="R53" s="32">
        <f t="shared" si="19"/>
        <v>-7.2693388350790311</v>
      </c>
      <c r="S53" s="32">
        <f t="shared" si="19"/>
        <v>-6.8417148693142638</v>
      </c>
      <c r="T53" s="32">
        <f t="shared" si="19"/>
        <v>-6.4580334088945257</v>
      </c>
      <c r="U53" s="32">
        <f t="shared" si="19"/>
        <v>-5.9607013125543062</v>
      </c>
      <c r="V53" s="32">
        <f t="shared" si="19"/>
        <v>-5.5316015275279291</v>
      </c>
      <c r="W53" s="32">
        <f t="shared" si="19"/>
        <v>-8.0276228486365735</v>
      </c>
      <c r="X53" s="32">
        <f t="shared" si="19"/>
        <v>-7.6848035306309352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-3.3931294769481868</v>
      </c>
      <c r="F54" s="32">
        <f t="shared" ref="F54:I54" si="21">IFERROR(((F40/$D40)-1)*100,0)</f>
        <v>-3.8249200394441796</v>
      </c>
      <c r="G54" s="32">
        <f t="shared" si="21"/>
        <v>-4.9775131922180531</v>
      </c>
      <c r="H54" s="32">
        <f t="shared" si="21"/>
        <v>-5.2254423123813565</v>
      </c>
      <c r="I54" s="32">
        <f t="shared" si="21"/>
        <v>-2.6221853314460808</v>
      </c>
      <c r="J54" s="32">
        <f t="shared" ref="J54:X54" si="22">IFERROR(((J40/$D40)-1)*100,0)</f>
        <v>2.5892273505695451</v>
      </c>
      <c r="K54" s="32">
        <f t="shared" si="22"/>
        <v>8.9277454628358122</v>
      </c>
      <c r="L54" s="32">
        <f t="shared" si="22"/>
        <v>14.978011359753518</v>
      </c>
      <c r="M54" s="32">
        <f t="shared" si="22"/>
        <v>18.043622078779652</v>
      </c>
      <c r="N54" s="32">
        <f t="shared" si="22"/>
        <v>20.131647070919989</v>
      </c>
      <c r="O54" s="32">
        <f t="shared" si="22"/>
        <v>23.882621707043651</v>
      </c>
      <c r="P54" s="32">
        <f t="shared" si="22"/>
        <v>26.809269721756234</v>
      </c>
      <c r="Q54" s="32">
        <f t="shared" si="22"/>
        <v>31.002300086575119</v>
      </c>
      <c r="R54" s="32">
        <f t="shared" si="22"/>
        <v>34.851870478480748</v>
      </c>
      <c r="S54" s="32">
        <f t="shared" si="22"/>
        <v>37.661523381354442</v>
      </c>
      <c r="T54" s="32">
        <f t="shared" si="22"/>
        <v>38.966252030351981</v>
      </c>
      <c r="U54" s="32">
        <f t="shared" si="22"/>
        <v>40.857658536340644</v>
      </c>
      <c r="V54" s="32">
        <f t="shared" si="22"/>
        <v>41.587779498724721</v>
      </c>
      <c r="W54" s="32">
        <f t="shared" si="22"/>
        <v>41.139253049101463</v>
      </c>
      <c r="X54" s="39">
        <f t="shared" si="22"/>
        <v>39.765262363200435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1.5752677228565881</v>
      </c>
      <c r="F55" s="32">
        <f t="shared" ref="F55:I55" si="23">IFERROR(((F41/$D41)-1)*100,0)</f>
        <v>2.8732472131705267</v>
      </c>
      <c r="G55" s="32">
        <f t="shared" si="23"/>
        <v>4.2439680706687355</v>
      </c>
      <c r="H55" s="32">
        <f t="shared" si="23"/>
        <v>0.7201874506188588</v>
      </c>
      <c r="I55" s="32">
        <f t="shared" si="23"/>
        <v>2.0801735158886281</v>
      </c>
      <c r="J55" s="32">
        <f t="shared" ref="J55:X55" si="24">IFERROR(((J41/$D41)-1)*100,0)</f>
        <v>3.6433757479063411</v>
      </c>
      <c r="K55" s="32">
        <f t="shared" si="24"/>
        <v>5.4322786903813203</v>
      </c>
      <c r="L55" s="32">
        <f t="shared" si="24"/>
        <v>7.3610980507446522</v>
      </c>
      <c r="M55" s="32">
        <f t="shared" si="24"/>
        <v>9.2817600984895101</v>
      </c>
      <c r="N55" s="32">
        <f t="shared" si="24"/>
        <v>11.348599801749604</v>
      </c>
      <c r="O55" s="32">
        <f t="shared" si="24"/>
        <v>13.45843914238487</v>
      </c>
      <c r="P55" s="32">
        <f t="shared" si="24"/>
        <v>10.293935185053261</v>
      </c>
      <c r="Q55" s="32">
        <f t="shared" si="24"/>
        <v>12.177422828870244</v>
      </c>
      <c r="R55" s="32">
        <f t="shared" si="24"/>
        <v>14.019189211917649</v>
      </c>
      <c r="S55" s="32">
        <f t="shared" si="24"/>
        <v>15.832771279315727</v>
      </c>
      <c r="T55" s="32">
        <f t="shared" si="24"/>
        <v>17.606854246928449</v>
      </c>
      <c r="U55" s="32">
        <f t="shared" si="24"/>
        <v>19.432712628464021</v>
      </c>
      <c r="V55" s="32">
        <f t="shared" si="24"/>
        <v>21.290146321935467</v>
      </c>
      <c r="W55" s="32">
        <f t="shared" si="24"/>
        <v>18.08050316071823</v>
      </c>
      <c r="X55" s="32">
        <f t="shared" si="24"/>
        <v>19.8503725753989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-5.4172474850670334</v>
      </c>
      <c r="F56" s="32">
        <f t="shared" ref="F56:I56" si="25">IFERROR(((F42/$D42)-1)*100,0)</f>
        <v>-10.924076928099113</v>
      </c>
      <c r="G56" s="32">
        <f t="shared" si="25"/>
        <v>-15.638466279868213</v>
      </c>
      <c r="H56" s="32">
        <f t="shared" si="25"/>
        <v>-20.514415284501631</v>
      </c>
      <c r="I56" s="32">
        <f t="shared" si="25"/>
        <v>-24.771741568986084</v>
      </c>
      <c r="J56" s="32">
        <f t="shared" ref="J56:X56" si="26">IFERROR(((J42/$D42)-1)*100,0)</f>
        <v>-28.412459445772921</v>
      </c>
      <c r="K56" s="32">
        <f t="shared" si="26"/>
        <v>-31.73822153129796</v>
      </c>
      <c r="L56" s="32">
        <f t="shared" si="26"/>
        <v>-34.828401935584608</v>
      </c>
      <c r="M56" s="32">
        <f t="shared" si="26"/>
        <v>-37.771873591968728</v>
      </c>
      <c r="N56" s="32">
        <f t="shared" si="26"/>
        <v>-40.68743982713108</v>
      </c>
      <c r="O56" s="32">
        <f t="shared" si="26"/>
        <v>-43.614845331036854</v>
      </c>
      <c r="P56" s="32">
        <f t="shared" si="26"/>
        <v>-46.292603989141092</v>
      </c>
      <c r="Q56" s="32">
        <f t="shared" si="26"/>
        <v>-49.076581578163555</v>
      </c>
      <c r="R56" s="32">
        <f t="shared" si="26"/>
        <v>-51.464120547908742</v>
      </c>
      <c r="S56" s="32">
        <f t="shared" si="26"/>
        <v>-53.830666386552515</v>
      </c>
      <c r="T56" s="32">
        <f t="shared" si="26"/>
        <v>-55.911442937168118</v>
      </c>
      <c r="U56" s="32">
        <f t="shared" si="26"/>
        <v>-57.887430520488458</v>
      </c>
      <c r="V56" s="32">
        <f t="shared" si="26"/>
        <v>-59.841247851690923</v>
      </c>
      <c r="W56" s="32">
        <f t="shared" si="26"/>
        <v>-61.653563343968507</v>
      </c>
      <c r="X56" s="32">
        <f t="shared" si="26"/>
        <v>-63.226260916874011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-4.7026571415765606</v>
      </c>
      <c r="F57" s="32">
        <f t="shared" ref="F57:I57" si="27">IFERROR(((F43/$D43)-1)*100,0)</f>
        <v>-9.9218109685505382</v>
      </c>
      <c r="G57" s="32">
        <f t="shared" si="27"/>
        <v>-13.512675490898207</v>
      </c>
      <c r="H57" s="32">
        <f t="shared" si="27"/>
        <v>-17.440891953149517</v>
      </c>
      <c r="I57" s="32">
        <f t="shared" si="27"/>
        <v>-20.790268389949585</v>
      </c>
      <c r="J57" s="32">
        <f t="shared" ref="J57:X57" si="28">IFERROR(((J43/$D43)-1)*100,0)</f>
        <v>-23.56837608420782</v>
      </c>
      <c r="K57" s="32">
        <f t="shared" si="28"/>
        <v>-26.101499517054037</v>
      </c>
      <c r="L57" s="32">
        <f t="shared" si="28"/>
        <v>-28.377310710638138</v>
      </c>
      <c r="M57" s="32">
        <f t="shared" si="28"/>
        <v>-30.455648019401991</v>
      </c>
      <c r="N57" s="32">
        <f t="shared" si="28"/>
        <v>-32.472661540843696</v>
      </c>
      <c r="O57" s="32">
        <f t="shared" si="28"/>
        <v>-34.665833385254217</v>
      </c>
      <c r="P57" s="32">
        <f t="shared" si="28"/>
        <v>-36.479775313412418</v>
      </c>
      <c r="Q57" s="32">
        <f t="shared" si="28"/>
        <v>-38.784213070065654</v>
      </c>
      <c r="R57" s="32">
        <f t="shared" si="28"/>
        <v>-40.495413589935737</v>
      </c>
      <c r="S57" s="32">
        <f t="shared" si="28"/>
        <v>-42.365158227147383</v>
      </c>
      <c r="T57" s="32">
        <f t="shared" si="28"/>
        <v>-43.871524482746807</v>
      </c>
      <c r="U57" s="32">
        <f t="shared" si="28"/>
        <v>-45.55668381839277</v>
      </c>
      <c r="V57" s="32">
        <f t="shared" si="28"/>
        <v>-47.415632917737227</v>
      </c>
      <c r="W57" s="32">
        <f t="shared" si="28"/>
        <v>-49.125374535550179</v>
      </c>
      <c r="X57" s="32">
        <f t="shared" si="28"/>
        <v>-50.41440752575248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-5.9608394845271695</v>
      </c>
      <c r="F58" s="32">
        <f t="shared" ref="F58:I58" si="29">IFERROR(((F44/$D44)-1)*100,0)</f>
        <v>-11.686505026806138</v>
      </c>
      <c r="G58" s="32">
        <f t="shared" si="29"/>
        <v>-17.25556462990432</v>
      </c>
      <c r="H58" s="32">
        <f t="shared" si="29"/>
        <v>-22.852457924311519</v>
      </c>
      <c r="I58" s="32">
        <f t="shared" si="29"/>
        <v>-27.800465628728844</v>
      </c>
      <c r="J58" s="32">
        <f t="shared" ref="J58:X58" si="30">IFERROR(((J44/$D44)-1)*100,0)</f>
        <v>-32.097374843877446</v>
      </c>
      <c r="K58" s="32">
        <f t="shared" si="30"/>
        <v>-36.02610061899626</v>
      </c>
      <c r="L58" s="32">
        <f t="shared" si="30"/>
        <v>-39.735775243401051</v>
      </c>
      <c r="M58" s="32">
        <f t="shared" si="30"/>
        <v>-43.337358381571292</v>
      </c>
      <c r="N58" s="32">
        <f t="shared" si="30"/>
        <v>-46.936457595763144</v>
      </c>
      <c r="O58" s="32">
        <f t="shared" si="30"/>
        <v>-50.422397855521361</v>
      </c>
      <c r="P58" s="32">
        <f t="shared" si="30"/>
        <v>-53.75726567788449</v>
      </c>
      <c r="Q58" s="32">
        <f t="shared" si="30"/>
        <v>-56.906031314594685</v>
      </c>
      <c r="R58" s="32">
        <f t="shared" si="30"/>
        <v>-59.808063901037187</v>
      </c>
      <c r="S58" s="32">
        <f t="shared" si="30"/>
        <v>-62.552528586305158</v>
      </c>
      <c r="T58" s="32">
        <f t="shared" si="30"/>
        <v>-65.070261560447477</v>
      </c>
      <c r="U58" s="32">
        <f t="shared" si="30"/>
        <v>-67.267483463672832</v>
      </c>
      <c r="V58" s="32">
        <f t="shared" si="30"/>
        <v>-69.293467473743462</v>
      </c>
      <c r="W58" s="32">
        <f t="shared" si="30"/>
        <v>-71.18381136091962</v>
      </c>
      <c r="X58" s="32">
        <f t="shared" si="30"/>
        <v>-72.972293822457232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-4.7008403954010074</v>
      </c>
      <c r="F59" s="32">
        <f t="shared" ref="F59:I59" si="31">IFERROR(((F45/$D45)-1)*100,0)</f>
        <v>-9.9719004776827713</v>
      </c>
      <c r="G59" s="32">
        <f t="shared" si="31"/>
        <v>-13.480147141567379</v>
      </c>
      <c r="H59" s="32">
        <f t="shared" si="31"/>
        <v>-17.408279054843867</v>
      </c>
      <c r="I59" s="32">
        <f t="shared" si="31"/>
        <v>-20.757181012309566</v>
      </c>
      <c r="J59" s="32">
        <f t="shared" ref="J59:X59" si="32">IFERROR(((J45/$D45)-1)*100,0)</f>
        <v>-23.530961787752613</v>
      </c>
      <c r="K59" s="32">
        <f t="shared" si="32"/>
        <v>-26.075104547367943</v>
      </c>
      <c r="L59" s="32">
        <f t="shared" si="32"/>
        <v>-28.362592019058809</v>
      </c>
      <c r="M59" s="32">
        <f t="shared" si="32"/>
        <v>-30.444527212076032</v>
      </c>
      <c r="N59" s="32">
        <f t="shared" si="32"/>
        <v>-32.461606596739635</v>
      </c>
      <c r="O59" s="32">
        <f t="shared" si="32"/>
        <v>-34.673566384023971</v>
      </c>
      <c r="P59" s="32">
        <f t="shared" si="32"/>
        <v>-36.472516612967176</v>
      </c>
      <c r="Q59" s="32">
        <f t="shared" si="32"/>
        <v>-38.81494985555792</v>
      </c>
      <c r="R59" s="32">
        <f t="shared" si="32"/>
        <v>-40.511112960203491</v>
      </c>
      <c r="S59" s="32">
        <f t="shared" si="32"/>
        <v>-42.387886979661324</v>
      </c>
      <c r="T59" s="32">
        <f t="shared" si="32"/>
        <v>-43.871310443407772</v>
      </c>
      <c r="U59" s="32">
        <f t="shared" si="32"/>
        <v>-45.556476205210657</v>
      </c>
      <c r="V59" s="32">
        <f t="shared" si="32"/>
        <v>-47.437583052217825</v>
      </c>
      <c r="W59" s="32">
        <f t="shared" si="32"/>
        <v>-49.159360347373074</v>
      </c>
      <c r="X59" s="32">
        <f t="shared" si="32"/>
        <v>-50.42331115920652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-4.7210044086896215</v>
      </c>
      <c r="F60" s="32">
        <f t="shared" ref="F60:I60" si="33">IFERROR(((F46/$D46)-1)*100,0)</f>
        <v>-9.4159584636826832</v>
      </c>
      <c r="G60" s="32">
        <f t="shared" si="33"/>
        <v>-13.841178350544602</v>
      </c>
      <c r="H60" s="32">
        <f t="shared" si="33"/>
        <v>-17.770248670448431</v>
      </c>
      <c r="I60" s="32">
        <f t="shared" si="33"/>
        <v>-21.124416860331387</v>
      </c>
      <c r="J60" s="32">
        <f t="shared" ref="J60:X60" si="34">IFERROR(((J46/$D46)-1)*100,0)</f>
        <v>-23.946221982632832</v>
      </c>
      <c r="K60" s="32">
        <f t="shared" si="34"/>
        <v>-26.368061552955947</v>
      </c>
      <c r="L60" s="32">
        <f t="shared" si="34"/>
        <v>-28.525954351447769</v>
      </c>
      <c r="M60" s="32">
        <f t="shared" si="34"/>
        <v>-30.567956731135205</v>
      </c>
      <c r="N60" s="32">
        <f t="shared" si="34"/>
        <v>-32.584305101802812</v>
      </c>
      <c r="O60" s="32">
        <f t="shared" si="34"/>
        <v>-34.587738054204273</v>
      </c>
      <c r="P60" s="32">
        <f t="shared" si="34"/>
        <v>-36.553080719393058</v>
      </c>
      <c r="Q60" s="32">
        <f t="shared" si="34"/>
        <v>-38.473803161839172</v>
      </c>
      <c r="R60" s="32">
        <f t="shared" si="34"/>
        <v>-40.336866103398869</v>
      </c>
      <c r="S60" s="32">
        <f t="shared" si="34"/>
        <v>-42.135621212493248</v>
      </c>
      <c r="T60" s="32">
        <f t="shared" si="34"/>
        <v>-43.873686059844765</v>
      </c>
      <c r="U60" s="32">
        <f t="shared" si="34"/>
        <v>-45.55878049791793</v>
      </c>
      <c r="V60" s="32">
        <f t="shared" si="34"/>
        <v>-47.193959144095679</v>
      </c>
      <c r="W60" s="32">
        <f t="shared" si="34"/>
        <v>-48.782152804325264</v>
      </c>
      <c r="X60" s="32">
        <f t="shared" si="34"/>
        <v>-50.324489988863519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-5.9608394845271695</v>
      </c>
      <c r="F61" s="32">
        <f t="shared" ref="F61:I61" si="36">IFERROR(((F47/$D47)-1)*100,0)</f>
        <v>-11.686505026806138</v>
      </c>
      <c r="G61" s="32">
        <f t="shared" si="36"/>
        <v>-17.25556462990432</v>
      </c>
      <c r="H61" s="32">
        <f t="shared" si="36"/>
        <v>-22.852457924311519</v>
      </c>
      <c r="I61" s="32">
        <f t="shared" si="36"/>
        <v>-27.800465628728844</v>
      </c>
      <c r="J61" s="32">
        <f t="shared" ref="J61:X61" si="37">IFERROR(((J47/$D47)-1)*100,0)</f>
        <v>-32.097374843877446</v>
      </c>
      <c r="K61" s="32">
        <f t="shared" si="37"/>
        <v>-36.02610061899626</v>
      </c>
      <c r="L61" s="32">
        <f t="shared" si="37"/>
        <v>-39.735775243401051</v>
      </c>
      <c r="M61" s="32">
        <f t="shared" si="37"/>
        <v>-43.337358381571292</v>
      </c>
      <c r="N61" s="32">
        <f t="shared" si="37"/>
        <v>-46.936457595763144</v>
      </c>
      <c r="O61" s="32">
        <f t="shared" si="37"/>
        <v>-50.422397855521361</v>
      </c>
      <c r="P61" s="32">
        <f t="shared" si="37"/>
        <v>-53.75726567788449</v>
      </c>
      <c r="Q61" s="32">
        <f t="shared" si="37"/>
        <v>-56.906031314594685</v>
      </c>
      <c r="R61" s="32">
        <f t="shared" si="37"/>
        <v>-59.808063901037187</v>
      </c>
      <c r="S61" s="32">
        <f t="shared" si="37"/>
        <v>-62.552528586305158</v>
      </c>
      <c r="T61" s="32">
        <f t="shared" si="37"/>
        <v>-65.070261560447477</v>
      </c>
      <c r="U61" s="32">
        <f t="shared" si="37"/>
        <v>-67.267483463672832</v>
      </c>
      <c r="V61" s="32">
        <f t="shared" si="37"/>
        <v>-69.293467473743462</v>
      </c>
      <c r="W61" s="32">
        <f t="shared" si="37"/>
        <v>-71.18381136091962</v>
      </c>
      <c r="X61" s="32">
        <f t="shared" si="37"/>
        <v>-72.972293822457232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-4.4245976332699115</v>
      </c>
      <c r="F64" s="32">
        <f t="shared" ref="F64:I64" si="41">IFERROR(((F50/$D50)-1)*100,0)</f>
        <v>-4.6824323066681384</v>
      </c>
      <c r="G64" s="32">
        <f t="shared" si="41"/>
        <v>-5.6504663529384107</v>
      </c>
      <c r="H64" s="32">
        <f t="shared" si="41"/>
        <v>-8.0046677284700944</v>
      </c>
      <c r="I64" s="32">
        <f t="shared" si="41"/>
        <v>2.9390055693223394</v>
      </c>
      <c r="J64" s="32">
        <f t="shared" ref="J64:X64" si="42">IFERROR(((J50/$D50)-1)*100,0)</f>
        <v>19.629030280269923</v>
      </c>
      <c r="K64" s="32">
        <f t="shared" si="42"/>
        <v>21.87795391587084</v>
      </c>
      <c r="L64" s="32">
        <f t="shared" si="42"/>
        <v>23.922629505048022</v>
      </c>
      <c r="M64" s="32">
        <f t="shared" si="42"/>
        <v>25.813104720912982</v>
      </c>
      <c r="N64" s="32">
        <f t="shared" si="42"/>
        <v>31.458542875967833</v>
      </c>
      <c r="O64" s="32">
        <f t="shared" si="42"/>
        <v>33.278747181736264</v>
      </c>
      <c r="P64" s="32">
        <f t="shared" si="42"/>
        <v>34.823715185726599</v>
      </c>
      <c r="Q64" s="32">
        <f t="shared" si="42"/>
        <v>35.931965584790923</v>
      </c>
      <c r="R64" s="32">
        <f t="shared" si="42"/>
        <v>38.360596630721375</v>
      </c>
      <c r="S64" s="32">
        <f t="shared" si="42"/>
        <v>42.139787815432285</v>
      </c>
      <c r="T64" s="32">
        <f t="shared" si="42"/>
        <v>43.149709771286936</v>
      </c>
      <c r="U64" s="32">
        <f t="shared" si="42"/>
        <v>44.937954108120472</v>
      </c>
      <c r="V64" s="32">
        <f t="shared" si="42"/>
        <v>47.131864592732065</v>
      </c>
      <c r="W64" s="32">
        <f t="shared" si="42"/>
        <v>49.419547449100662</v>
      </c>
      <c r="X64" s="32">
        <f t="shared" si="42"/>
        <v>56.536946044150142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10.274703136277331</v>
      </c>
      <c r="D67" s="30">
        <f>(D8/D7)*100</f>
        <v>8.0904639348308223</v>
      </c>
      <c r="E67" s="30">
        <f t="shared" ref="E67:X67" si="43">(E8/E7)*100</f>
        <v>7.9172799705516219</v>
      </c>
      <c r="F67" s="30">
        <f t="shared" si="43"/>
        <v>7.9812830377135979</v>
      </c>
      <c r="G67" s="30">
        <f t="shared" si="43"/>
        <v>7.9647412652637017</v>
      </c>
      <c r="H67" s="30">
        <f t="shared" si="43"/>
        <v>8.2635649834696157</v>
      </c>
      <c r="I67" s="30">
        <f t="shared" si="43"/>
        <v>8.5374899999662404</v>
      </c>
      <c r="J67" s="30">
        <f t="shared" si="43"/>
        <v>8.9912154178594594</v>
      </c>
      <c r="K67" s="30">
        <f t="shared" si="43"/>
        <v>9.5093913810313175</v>
      </c>
      <c r="L67" s="30">
        <f t="shared" si="43"/>
        <v>9.9835638102250588</v>
      </c>
      <c r="M67" s="30">
        <f t="shared" si="43"/>
        <v>10.216115596657986</v>
      </c>
      <c r="N67" s="30">
        <f t="shared" si="43"/>
        <v>10.36129665603033</v>
      </c>
      <c r="O67" s="30">
        <f t="shared" si="43"/>
        <v>10.630942453203417</v>
      </c>
      <c r="P67" s="30">
        <f t="shared" si="43"/>
        <v>11.178628462694009</v>
      </c>
      <c r="Q67" s="30">
        <f t="shared" si="43"/>
        <v>11.494051455891599</v>
      </c>
      <c r="R67" s="30">
        <f t="shared" si="43"/>
        <v>11.765409422782644</v>
      </c>
      <c r="S67" s="30">
        <f t="shared" si="43"/>
        <v>11.955411035833436</v>
      </c>
      <c r="T67" s="30">
        <f t="shared" si="43"/>
        <v>12.019219727598482</v>
      </c>
      <c r="U67" s="30">
        <f t="shared" si="43"/>
        <v>12.118378403912073</v>
      </c>
      <c r="V67" s="30">
        <f t="shared" si="43"/>
        <v>12.125862639462561</v>
      </c>
      <c r="W67" s="30">
        <f t="shared" si="43"/>
        <v>12.415488997348254</v>
      </c>
      <c r="X67" s="30">
        <f t="shared" si="43"/>
        <v>12.248967209497712</v>
      </c>
    </row>
    <row r="68" spans="1:24" ht="15.75">
      <c r="B68" s="20" t="s">
        <v>38</v>
      </c>
      <c r="C68" s="31">
        <f t="shared" ref="C68:C69" si="44">AVERAGE(D68:X68)</f>
        <v>66.601459090052344</v>
      </c>
      <c r="D68" s="30">
        <f>(D9/D7)*100</f>
        <v>56.825804507023925</v>
      </c>
      <c r="E68" s="30">
        <f t="shared" ref="E68:X68" si="45">(E9/E7)*100</f>
        <v>58.469331878367839</v>
      </c>
      <c r="F68" s="30">
        <f t="shared" si="45"/>
        <v>59.963195886453072</v>
      </c>
      <c r="G68" s="30">
        <f t="shared" si="45"/>
        <v>61.371732226360109</v>
      </c>
      <c r="H68" s="30">
        <f t="shared" si="45"/>
        <v>61.682841588079896</v>
      </c>
      <c r="I68" s="30">
        <f t="shared" si="45"/>
        <v>62.861356754988641</v>
      </c>
      <c r="J68" s="30">
        <f t="shared" si="45"/>
        <v>63.801422319530964</v>
      </c>
      <c r="K68" s="30">
        <f t="shared" si="45"/>
        <v>64.648725407564029</v>
      </c>
      <c r="L68" s="30">
        <f t="shared" si="45"/>
        <v>65.477172426834727</v>
      </c>
      <c r="M68" s="30">
        <f t="shared" si="45"/>
        <v>66.429826658121527</v>
      </c>
      <c r="N68" s="30">
        <f t="shared" si="45"/>
        <v>67.454915653612119</v>
      </c>
      <c r="O68" s="30">
        <f t="shared" si="45"/>
        <v>68.386495851059337</v>
      </c>
      <c r="P68" s="30">
        <f t="shared" si="45"/>
        <v>68.290661476463299</v>
      </c>
      <c r="Q68" s="30">
        <f t="shared" si="45"/>
        <v>69.130841132962175</v>
      </c>
      <c r="R68" s="30">
        <f t="shared" si="45"/>
        <v>69.871519029531399</v>
      </c>
      <c r="S68" s="30">
        <f t="shared" si="45"/>
        <v>70.657058650138765</v>
      </c>
      <c r="T68" s="30">
        <f t="shared" si="45"/>
        <v>71.444981880009792</v>
      </c>
      <c r="U68" s="30">
        <f t="shared" si="45"/>
        <v>72.170465691432426</v>
      </c>
      <c r="V68" s="30">
        <f t="shared" si="45"/>
        <v>72.959955445069482</v>
      </c>
      <c r="W68" s="30">
        <f t="shared" si="45"/>
        <v>72.956900718777646</v>
      </c>
      <c r="X68" s="30">
        <f t="shared" si="45"/>
        <v>73.775435708717893</v>
      </c>
    </row>
    <row r="69" spans="1:24" ht="15.75">
      <c r="B69" s="20" t="s">
        <v>10</v>
      </c>
      <c r="C69" s="31">
        <f t="shared" si="44"/>
        <v>23.123837773670328</v>
      </c>
      <c r="D69" s="30">
        <f t="shared" ref="D69:X69" si="46">(D10/D7)*100</f>
        <v>35.08373155814526</v>
      </c>
      <c r="E69" s="30">
        <f t="shared" si="46"/>
        <v>33.613388151080542</v>
      </c>
      <c r="F69" s="30">
        <f t="shared" si="46"/>
        <v>32.05552107583334</v>
      </c>
      <c r="G69" s="30">
        <f t="shared" si="46"/>
        <v>30.663526508376194</v>
      </c>
      <c r="H69" s="30">
        <f t="shared" si="46"/>
        <v>30.05359342845048</v>
      </c>
      <c r="I69" s="30">
        <f t="shared" si="46"/>
        <v>28.601153245045108</v>
      </c>
      <c r="J69" s="30">
        <f t="shared" si="46"/>
        <v>27.207362262609568</v>
      </c>
      <c r="K69" s="30">
        <f t="shared" si="46"/>
        <v>25.84188321140465</v>
      </c>
      <c r="L69" s="30">
        <f t="shared" si="46"/>
        <v>24.539263762940212</v>
      </c>
      <c r="M69" s="30">
        <f t="shared" si="46"/>
        <v>23.354057745220484</v>
      </c>
      <c r="N69" s="30">
        <f t="shared" si="46"/>
        <v>22.183787690357537</v>
      </c>
      <c r="O69" s="30">
        <f t="shared" si="46"/>
        <v>20.98256169573725</v>
      </c>
      <c r="P69" s="30">
        <f t="shared" si="46"/>
        <v>20.530710060842683</v>
      </c>
      <c r="Q69" s="30">
        <f t="shared" si="46"/>
        <v>19.375107411146224</v>
      </c>
      <c r="R69" s="30">
        <f t="shared" si="46"/>
        <v>18.363071547685962</v>
      </c>
      <c r="S69" s="30">
        <f t="shared" si="46"/>
        <v>17.387530314027806</v>
      </c>
      <c r="T69" s="30">
        <f t="shared" si="46"/>
        <v>16.53579839239173</v>
      </c>
      <c r="U69" s="30">
        <f t="shared" si="46"/>
        <v>15.711155904655497</v>
      </c>
      <c r="V69" s="30">
        <f t="shared" si="46"/>
        <v>14.914181915467964</v>
      </c>
      <c r="W69" s="30">
        <f t="shared" si="46"/>
        <v>14.627610283874089</v>
      </c>
      <c r="X69" s="30">
        <f t="shared" si="46"/>
        <v>13.975597081784388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45.317761790979183</v>
      </c>
      <c r="D72" s="30">
        <f>(D13/D$10)*100</f>
        <v>39.311885925285331</v>
      </c>
      <c r="E72" s="30">
        <f t="shared" ref="E72:X72" si="47">(E13/E$10)*100</f>
        <v>39.609649661655446</v>
      </c>
      <c r="F72" s="30">
        <f t="shared" si="47"/>
        <v>39.732110052171961</v>
      </c>
      <c r="G72" s="30">
        <f t="shared" si="47"/>
        <v>40.317647580078422</v>
      </c>
      <c r="H72" s="30">
        <f t="shared" si="47"/>
        <v>40.848115086406324</v>
      </c>
      <c r="I72" s="30">
        <f t="shared" si="47"/>
        <v>41.409767093024207</v>
      </c>
      <c r="J72" s="30">
        <f t="shared" si="47"/>
        <v>41.992532272274694</v>
      </c>
      <c r="K72" s="30">
        <f t="shared" si="47"/>
        <v>42.573268998623767</v>
      </c>
      <c r="L72" s="30">
        <f t="shared" si="47"/>
        <v>43.212099966405013</v>
      </c>
      <c r="M72" s="30">
        <f t="shared" si="47"/>
        <v>43.940850698105777</v>
      </c>
      <c r="N72" s="30">
        <f t="shared" si="47"/>
        <v>44.763901765624816</v>
      </c>
      <c r="O72" s="30">
        <f t="shared" si="47"/>
        <v>45.545770359136256</v>
      </c>
      <c r="P72" s="30">
        <f t="shared" si="47"/>
        <v>46.49983736926206</v>
      </c>
      <c r="Q72" s="30">
        <f t="shared" si="47"/>
        <v>47.233665495240103</v>
      </c>
      <c r="R72" s="30">
        <f t="shared" si="47"/>
        <v>48.183330919944879</v>
      </c>
      <c r="S72" s="30">
        <f t="shared" si="47"/>
        <v>49.055089985325928</v>
      </c>
      <c r="T72" s="30">
        <f t="shared" si="47"/>
        <v>50.047558549941328</v>
      </c>
      <c r="U72" s="30">
        <f t="shared" si="47"/>
        <v>50.822773894919813</v>
      </c>
      <c r="V72" s="30">
        <f t="shared" si="47"/>
        <v>51.45398271782463</v>
      </c>
      <c r="W72" s="30">
        <f t="shared" si="47"/>
        <v>52.120655807486685</v>
      </c>
      <c r="X72" s="30">
        <f t="shared" si="47"/>
        <v>52.998503411825673</v>
      </c>
    </row>
    <row r="73" spans="1:24" ht="15.75">
      <c r="A73" s="36"/>
      <c r="B73" s="10" t="s">
        <v>11</v>
      </c>
      <c r="C73" s="31">
        <f>AVERAGE(D73:X73)</f>
        <v>4.4892028883047415</v>
      </c>
      <c r="D73" s="30">
        <f>(D16/D$10)*100</f>
        <v>3.892662485825884</v>
      </c>
      <c r="E73" s="30">
        <f t="shared" ref="E73:X73" si="48">(E16/E$10)*100</f>
        <v>3.9213171742586659</v>
      </c>
      <c r="F73" s="30">
        <f t="shared" si="48"/>
        <v>3.9585680186360968</v>
      </c>
      <c r="G73" s="30">
        <f>(G16/G$10)*100</f>
        <v>3.975594066016396</v>
      </c>
      <c r="H73" s="30">
        <f t="shared" si="48"/>
        <v>4.0270530733973917</v>
      </c>
      <c r="I73" s="30">
        <f t="shared" si="48"/>
        <v>4.0813921515541649</v>
      </c>
      <c r="J73" s="30">
        <f t="shared" si="48"/>
        <v>4.135519760862258</v>
      </c>
      <c r="K73" s="30">
        <f t="shared" si="48"/>
        <v>4.1988985781093575</v>
      </c>
      <c r="L73" s="30">
        <f t="shared" si="48"/>
        <v>4.2691040954884985</v>
      </c>
      <c r="M73" s="30">
        <f t="shared" si="48"/>
        <v>4.3433014257049418</v>
      </c>
      <c r="N73" s="30">
        <f t="shared" si="48"/>
        <v>4.4244683709696995</v>
      </c>
      <c r="O73" s="30">
        <f t="shared" si="48"/>
        <v>4.5158669810224596</v>
      </c>
      <c r="P73" s="30">
        <f t="shared" si="48"/>
        <v>4.5985741419097304</v>
      </c>
      <c r="Q73" s="30">
        <f t="shared" si="48"/>
        <v>4.7031547714154947</v>
      </c>
      <c r="R73" s="30">
        <f t="shared" si="48"/>
        <v>4.7850877686342006</v>
      </c>
      <c r="S73" s="30">
        <f t="shared" si="48"/>
        <v>4.8787036533301906</v>
      </c>
      <c r="T73" s="30">
        <f t="shared" si="48"/>
        <v>4.9554989162191303</v>
      </c>
      <c r="U73" s="30">
        <f t="shared" si="48"/>
        <v>5.0322574817352468</v>
      </c>
      <c r="V73" s="30">
        <f t="shared" si="48"/>
        <v>5.1185876868293798</v>
      </c>
      <c r="W73" s="30">
        <f t="shared" si="48"/>
        <v>5.1992782059974294</v>
      </c>
      <c r="X73" s="30">
        <f t="shared" si="48"/>
        <v>5.258371846482941</v>
      </c>
    </row>
    <row r="74" spans="1:24" ht="15.75">
      <c r="A74" s="36"/>
      <c r="B74" s="10" t="s">
        <v>12</v>
      </c>
      <c r="C74" s="31">
        <f>AVERAGE(D74:X74)</f>
        <v>50.193035320716071</v>
      </c>
      <c r="D74" s="30">
        <f>(D19/D$10)*100</f>
        <v>56.795451588888781</v>
      </c>
      <c r="E74" s="30">
        <f t="shared" ref="E74:X74" si="49">(E19/E$10)*100</f>
        <v>56.469033164085879</v>
      </c>
      <c r="F74" s="30">
        <f t="shared" si="49"/>
        <v>56.309321929191945</v>
      </c>
      <c r="G74" s="30">
        <f t="shared" si="49"/>
        <v>55.706758353905172</v>
      </c>
      <c r="H74" s="30">
        <f t="shared" si="49"/>
        <v>55.124831840196286</v>
      </c>
      <c r="I74" s="30">
        <f t="shared" si="49"/>
        <v>54.508840755421637</v>
      </c>
      <c r="J74" s="30">
        <f t="shared" si="49"/>
        <v>53.871947966863054</v>
      </c>
      <c r="K74" s="30">
        <f t="shared" si="49"/>
        <v>53.227832423266875</v>
      </c>
      <c r="L74" s="30">
        <f t="shared" si="49"/>
        <v>52.518795938106486</v>
      </c>
      <c r="M74" s="30">
        <f t="shared" si="49"/>
        <v>51.715847876189279</v>
      </c>
      <c r="N74" s="30">
        <f t="shared" si="49"/>
        <v>50.811629863405486</v>
      </c>
      <c r="O74" s="30">
        <f t="shared" si="49"/>
        <v>49.938362659841282</v>
      </c>
      <c r="P74" s="30">
        <f t="shared" si="49"/>
        <v>48.90158848882821</v>
      </c>
      <c r="Q74" s="30">
        <f t="shared" si="49"/>
        <v>48.063179733344413</v>
      </c>
      <c r="R74" s="30">
        <f t="shared" si="49"/>
        <v>47.031581311420915</v>
      </c>
      <c r="S74" s="30">
        <f t="shared" si="49"/>
        <v>46.066206361343873</v>
      </c>
      <c r="T74" s="30">
        <f t="shared" si="49"/>
        <v>44.996942533839544</v>
      </c>
      <c r="U74" s="30">
        <f t="shared" si="49"/>
        <v>44.144968623344944</v>
      </c>
      <c r="V74" s="30">
        <f t="shared" si="49"/>
        <v>43.427429595345991</v>
      </c>
      <c r="W74" s="30">
        <f t="shared" si="49"/>
        <v>42.680065986515899</v>
      </c>
      <c r="X74" s="30">
        <f t="shared" si="49"/>
        <v>41.743124741691389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762190611.46302521</v>
      </c>
      <c r="E147">
        <v>880989005.8599081</v>
      </c>
      <c r="F147">
        <v>1442971167.7264819</v>
      </c>
      <c r="G147">
        <v>1365872223.981039</v>
      </c>
      <c r="H147">
        <v>1532059878.3794451</v>
      </c>
      <c r="I147">
        <v>2092668179.118567</v>
      </c>
      <c r="J147">
        <v>2674029906.3304882</v>
      </c>
      <c r="K147">
        <v>3012058714.1392221</v>
      </c>
      <c r="L147">
        <v>3078711084.3619938</v>
      </c>
      <c r="M147">
        <v>2544970352.7730179</v>
      </c>
      <c r="N147">
        <v>2447241316.517488</v>
      </c>
      <c r="O147">
        <v>2992328873.1796169</v>
      </c>
      <c r="P147">
        <v>2949018644.9083509</v>
      </c>
      <c r="Q147">
        <v>3438114213.1492329</v>
      </c>
      <c r="R147">
        <v>3530995389.8488979</v>
      </c>
      <c r="S147">
        <v>3417434326.4682722</v>
      </c>
      <c r="T147">
        <v>3137379906.0832248</v>
      </c>
      <c r="U147">
        <v>3436908803.5615978</v>
      </c>
      <c r="V147">
        <v>3224914485.4240479</v>
      </c>
      <c r="W147">
        <v>2966809865.168263</v>
      </c>
      <c r="X147">
        <v>2746127131.6636639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Wealth_YEM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2014-12-03T13:26:43Z</dcterms:modified>
</cp:coreProperties>
</file>