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UG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<sst xmlns="http://schemas.openxmlformats.org/spreadsheetml/2006/main" count="95" uniqueCount="65">
  <si>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</si>
  <si>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</si>
  <si>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</si>
  <si>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</si>
  <si>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</si>
  <si>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</si>
  <si>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</si>
  <si>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</si>
  <si>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</si>
  <si>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</si>
  <si>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</si>
  <si>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</si>
  <si>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</si>
  <si>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</si>
  <si>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</si>
  <si>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</si>
  <si>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</si>
  <si>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</si>
  <si>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</si>
  <si>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</si>
  <si>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</si>
  <si>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</si>
  <si>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</si>
  <si>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</si>
  <si>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</si>
  <si>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</si>
  <si>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</si>
  <si>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</si>
  <si>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</si>
  <si>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</si>
  <si>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</si>
  <si>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</si>
  <si>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</si>
  <si>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</si>
  <si>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</si>
  <si>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</si>
  <si>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</si>
  <si>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</si>
  <si>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</si>
  <si>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</si>
  <si>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</si>
  <si>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</si>
  <si>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</si>
  <si>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</si>
  <si>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</si>
  <si>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</si>
  <si>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</si>
  <si>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</si>
  <si>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</si>
  <si>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</si>
  <si>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</si>
  <si>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</si>
  <si>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</si>
  <si>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</si>
  <si>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</si>
  <si>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</si>
  <si>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</si>
  <si>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</si>
  <si>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</si>
  <si>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</si>
  <si>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</si>
  <si>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</si>
  <si>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</si>
  <si>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Uganda</t>
  </si>
  <si>
    <t>UGA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</si>
</sst>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Wealth_UGA!$B$54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Wealth_UGA!$D$52:$X$52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-0.69235696084664067</c:v>
                </c:pt>
                <c:pt idx="2">
                  <c:v>-1.6523970145803202</c:v>
                </c:pt>
                <c:pt idx="3">
                  <c:v>-2.233714760045058</c:v>
                </c:pt>
                <c:pt idx="4">
                  <c:v>-1.1015693872349797</c:v>
                </c:pt>
                <c:pt idx="5">
                  <c:v>2.0882502499767863</c:v>
                </c:pt>
                <c:pt idx="6">
                  <c:v>4.5275249412077168</c:v>
                </c:pt>
                <c:pt idx="7">
                  <c:v>7.1675274846666914</c:v>
                </c:pt>
                <c:pt idx="8">
                  <c:v>10.436583111734121</c:v>
                </c:pt>
                <c:pt idx="9">
                  <c:v>13.719243982014518</c:v>
                </c:pt>
                <c:pt idx="10">
                  <c:v>15.594219957871246</c:v>
                </c:pt>
                <c:pt idx="11">
                  <c:v>17.656517573264118</c:v>
                </c:pt>
                <c:pt idx="12">
                  <c:v>20.029105668159055</c:v>
                </c:pt>
                <c:pt idx="13">
                  <c:v>22.949395181812516</c:v>
                </c:pt>
                <c:pt idx="14">
                  <c:v>26.804531124323393</c:v>
                </c:pt>
                <c:pt idx="15">
                  <c:v>32.432951370614859</c:v>
                </c:pt>
                <c:pt idx="16">
                  <c:v>38.746382952704451</c:v>
                </c:pt>
                <c:pt idx="17">
                  <c:v>46.453684370245107</c:v>
                </c:pt>
                <c:pt idx="18">
                  <c:v>54.20640755517352</c:v>
                </c:pt>
                <c:pt idx="19">
                  <c:v>61.867585810694379</c:v>
                </c:pt>
                <c:pt idx="20" formatCode="_(* #,##0.0000_);_(* \(#,##0.0000\);_(* &quot;-&quot;??_);_(@_)">
                  <c:v>69.356718416514141</c:v>
                </c:pt>
              </c:numCache>
            </c:numRef>
          </c:val>
        </c:ser>
        <c:ser>
          <c:idx val="1"/>
          <c:order val="1"/>
          <c:tx>
            <c:strRef>
              <c:f>Wealth_UGA!$B$55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Wealth_UGA!$D$52:$X$52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-3.9123004677471984</c:v>
                </c:pt>
                <c:pt idx="2">
                  <c:v>-3.3458195787203326</c:v>
                </c:pt>
                <c:pt idx="3">
                  <c:v>-2.7131282863399941</c:v>
                </c:pt>
                <c:pt idx="4">
                  <c:v>-2.0189045516780135</c:v>
                </c:pt>
                <c:pt idx="5">
                  <c:v>-1.2912582919617832</c:v>
                </c:pt>
                <c:pt idx="6">
                  <c:v>-1.0206410392833098</c:v>
                </c:pt>
                <c:pt idx="7">
                  <c:v>-0.6246073612722447</c:v>
                </c:pt>
                <c:pt idx="8">
                  <c:v>-0.14696170404833175</c:v>
                </c:pt>
                <c:pt idx="9">
                  <c:v>0.33154003725601733</c:v>
                </c:pt>
                <c:pt idx="10">
                  <c:v>0.80745416185385999</c:v>
                </c:pt>
                <c:pt idx="11">
                  <c:v>1.9203772625255855</c:v>
                </c:pt>
                <c:pt idx="12">
                  <c:v>-1.8050099382255436</c:v>
                </c:pt>
                <c:pt idx="13">
                  <c:v>-0.76591955810434431</c:v>
                </c:pt>
                <c:pt idx="14">
                  <c:v>0.27447040399857237</c:v>
                </c:pt>
                <c:pt idx="15">
                  <c:v>1.2939041738617707</c:v>
                </c:pt>
                <c:pt idx="16">
                  <c:v>2.3012249770653526</c:v>
                </c:pt>
                <c:pt idx="17">
                  <c:v>3.4200748726749275</c:v>
                </c:pt>
                <c:pt idx="18">
                  <c:v>4.6275165442707822</c:v>
                </c:pt>
                <c:pt idx="19">
                  <c:v>5.9011946157486062</c:v>
                </c:pt>
                <c:pt idx="20">
                  <c:v>7.2269469521345497</c:v>
                </c:pt>
              </c:numCache>
            </c:numRef>
          </c:val>
        </c:ser>
        <c:ser>
          <c:idx val="2"/>
          <c:order val="2"/>
          <c:tx>
            <c:strRef>
              <c:f>Wealth_UGA!$B$56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Wealth_UGA!$D$52:$X$52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-5.1553241146096269</c:v>
                </c:pt>
                <c:pt idx="2">
                  <c:v>-10.004398005882198</c:v>
                </c:pt>
                <c:pt idx="3">
                  <c:v>-14.568292603269228</c:v>
                </c:pt>
                <c:pt idx="4">
                  <c:v>-18.870035508013782</c:v>
                </c:pt>
                <c:pt idx="5">
                  <c:v>-22.93376115182857</c:v>
                </c:pt>
                <c:pt idx="6">
                  <c:v>-26.772717778329437</c:v>
                </c:pt>
                <c:pt idx="7">
                  <c:v>-30.410880622304514</c:v>
                </c:pt>
                <c:pt idx="8">
                  <c:v>-33.888124892401216</c:v>
                </c:pt>
                <c:pt idx="9">
                  <c:v>-37.243000039837661</c:v>
                </c:pt>
                <c:pt idx="10">
                  <c:v>-40.496164772307495</c:v>
                </c:pt>
                <c:pt idx="11">
                  <c:v>-43.647216913744536</c:v>
                </c:pt>
                <c:pt idx="12">
                  <c:v>-46.690641299614597</c:v>
                </c:pt>
                <c:pt idx="13">
                  <c:v>-49.618790482069826</c:v>
                </c:pt>
                <c:pt idx="14">
                  <c:v>-52.423169474908157</c:v>
                </c:pt>
                <c:pt idx="15">
                  <c:v>-55.100506785068085</c:v>
                </c:pt>
                <c:pt idx="16">
                  <c:v>-57.674561383198032</c:v>
                </c:pt>
                <c:pt idx="17">
                  <c:v>-60.129365621377751</c:v>
                </c:pt>
                <c:pt idx="18">
                  <c:v>-62.46790730972026</c:v>
                </c:pt>
                <c:pt idx="19">
                  <c:v>-64.693577513109247</c:v>
                </c:pt>
                <c:pt idx="20">
                  <c:v>-66.810240954522882</c:v>
                </c:pt>
              </c:numCache>
            </c:numRef>
          </c:val>
        </c:ser>
        <c:ser>
          <c:idx val="4"/>
          <c:order val="3"/>
          <c:tx>
            <c:strRef>
              <c:f>Wealth_UGA!$B$53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Wealth_UGA!$D$52:$X$52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-3.8397880531221396</c:v>
                </c:pt>
                <c:pt idx="2">
                  <c:v>-5.1177287564133973</c:v>
                </c:pt>
                <c:pt idx="3">
                  <c:v>-6.220052383396391</c:v>
                </c:pt>
                <c:pt idx="4">
                  <c:v>-6.9709446624645395</c:v>
                </c:pt>
                <c:pt idx="5">
                  <c:v>-7.3456078693190152</c:v>
                </c:pt>
                <c:pt idx="6">
                  <c:v>-8.0125500049209926</c:v>
                </c:pt>
                <c:pt idx="7">
                  <c:v>-8.5208951629619829</c:v>
                </c:pt>
                <c:pt idx="8">
                  <c:v>-8.8476923036644557</c:v>
                </c:pt>
                <c:pt idx="9">
                  <c:v>-9.1352349879317511</c:v>
                </c:pt>
                <c:pt idx="10">
                  <c:v>-9.589071735375077</c:v>
                </c:pt>
                <c:pt idx="11">
                  <c:v>-9.6295877525062643</c:v>
                </c:pt>
                <c:pt idx="12">
                  <c:v>-12.302501551124278</c:v>
                </c:pt>
                <c:pt idx="13">
                  <c:v>-12.197989930270591</c:v>
                </c:pt>
                <c:pt idx="14">
                  <c:v>-11.92560796809159</c:v>
                </c:pt>
                <c:pt idx="15">
                  <c:v>-11.380380466553008</c:v>
                </c:pt>
                <c:pt idx="16">
                  <c:v>-10.715662997546382</c:v>
                </c:pt>
                <c:pt idx="17">
                  <c:v>-9.7589928446262793</c:v>
                </c:pt>
                <c:pt idx="18">
                  <c:v>-8.7113857120727722</c:v>
                </c:pt>
                <c:pt idx="19">
                  <c:v>-7.6053981951665133</c:v>
                </c:pt>
                <c:pt idx="20">
                  <c:v>-6.4613018210376572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Wealth_UGA!$D$64:$X$64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1.9629777730736375</c:v>
                </c:pt>
                <c:pt idx="2">
                  <c:v>3.1851238921765557</c:v>
                </c:pt>
                <c:pt idx="3">
                  <c:v>6.9307850342115174</c:v>
                </c:pt>
                <c:pt idx="4">
                  <c:v>14.778020721696894</c:v>
                </c:pt>
                <c:pt idx="5">
                  <c:v>21.714437080589022</c:v>
                </c:pt>
                <c:pt idx="6">
                  <c:v>25.421866198985033</c:v>
                </c:pt>
                <c:pt idx="7">
                  <c:v>28.434042959492011</c:v>
                </c:pt>
                <c:pt idx="8">
                  <c:v>36.801893513539532</c:v>
                </c:pt>
                <c:pt idx="9">
                  <c:v>41.432641297257746</c:v>
                </c:pt>
                <c:pt idx="10">
                  <c:v>43.156485232331157</c:v>
                </c:pt>
                <c:pt idx="11">
                  <c:v>47.516352396587536</c:v>
                </c:pt>
                <c:pt idx="12">
                  <c:v>49.662057558672011</c:v>
                </c:pt>
                <c:pt idx="13">
                  <c:v>53.827014981613239</c:v>
                </c:pt>
                <c:pt idx="14">
                  <c:v>57.550055571284034</c:v>
                </c:pt>
                <c:pt idx="15">
                  <c:v>67.771984181084747</c:v>
                </c:pt>
                <c:pt idx="16">
                  <c:v>73.856573123338222</c:v>
                </c:pt>
                <c:pt idx="17">
                  <c:v>81.871718855235457</c:v>
                </c:pt>
                <c:pt idx="18">
                  <c:v>94.432055471935982</c:v>
                </c:pt>
                <c:pt idx="19">
                  <c:v>96.549160090814709</c:v>
                </c:pt>
                <c:pt idx="20">
                  <c:v>95.141535114808278</c:v>
                </c:pt>
              </c:numCache>
            </c:numRef>
          </c:val>
        </c:ser>
        <c:marker val="1"/>
        <c:axId val="75443200"/>
        <c:axId val="75457280"/>
      </c:lineChart>
      <c:catAx>
        <c:axId val="754432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457280"/>
        <c:crosses val="autoZero"/>
        <c:auto val="1"/>
        <c:lblAlgn val="ctr"/>
        <c:lblOffset val="100"/>
      </c:catAx>
      <c:valAx>
        <c:axId val="754572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443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Wealth_UGA!$B$40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Wealth_UGA!$D$38:$X$38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Wealth_UGA!$D$40:$X$40</c:f>
              <c:numCache>
                <c:formatCode>_(* #,##0_);_(* \(#,##0\);_(* "-"??_);_(@_)</c:formatCode>
                <c:ptCount val="21"/>
                <c:pt idx="0">
                  <c:v>515.98355262747464</c:v>
                </c:pt>
                <c:pt idx="1">
                  <c:v>512.41110458403455</c:v>
                </c:pt>
                <c:pt idx="2">
                  <c:v>507.45745580813275</c:v>
                </c:pt>
                <c:pt idx="3">
                  <c:v>504.4579518530299</c:v>
                </c:pt>
                <c:pt idx="4">
                  <c:v>510.29963576856289</c:v>
                </c:pt>
                <c:pt idx="5">
                  <c:v>526.75858045505697</c:v>
                </c:pt>
                <c:pt idx="6">
                  <c:v>539.34483666521317</c:v>
                </c:pt>
                <c:pt idx="7">
                  <c:v>552.9668155784085</c:v>
                </c:pt>
                <c:pt idx="8">
                  <c:v>569.83460494031942</c:v>
                </c:pt>
                <c:pt idx="9">
                  <c:v>586.77259511950422</c:v>
                </c:pt>
                <c:pt idx="10">
                  <c:v>596.4471627706414</c:v>
                </c:pt>
                <c:pt idx="11">
                  <c:v>607.0882792722972</c:v>
                </c:pt>
                <c:pt idx="12">
                  <c:v>619.33044361355257</c:v>
                </c:pt>
                <c:pt idx="13">
                  <c:v>634.39865719310933</c:v>
                </c:pt>
                <c:pt idx="14">
                  <c:v>654.29052458789567</c:v>
                </c:pt>
                <c:pt idx="15">
                  <c:v>683.3322473315144</c:v>
                </c:pt>
                <c:pt idx="16">
                  <c:v>715.90851590148532</c:v>
                </c:pt>
                <c:pt idx="17">
                  <c:v>755.67692356741929</c:v>
                </c:pt>
                <c:pt idx="18">
                  <c:v>795.67970008238683</c:v>
                </c:pt>
                <c:pt idx="19">
                  <c:v>835.21011981834693</c:v>
                </c:pt>
                <c:pt idx="20">
                  <c:v>873.85281229883822</c:v>
                </c:pt>
              </c:numCache>
            </c:numRef>
          </c:val>
        </c:ser>
        <c:ser>
          <c:idx val="1"/>
          <c:order val="1"/>
          <c:tx>
            <c:strRef>
              <c:f>Wealth_UGA!$B$41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Wealth_UGA!$D$38:$X$38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Wealth_UGA!$D$41:$X$41</c:f>
              <c:numCache>
                <c:formatCode>General</c:formatCode>
                <c:ptCount val="21"/>
                <c:pt idx="0">
                  <c:v>2079.357378176177</c:v>
                </c:pt>
                <c:pt idx="1">
                  <c:v>1998.0066697436546</c:v>
                </c:pt>
                <c:pt idx="2">
                  <c:v>2009.7858319055927</c:v>
                </c:pt>
                <c:pt idx="3">
                  <c:v>2022.9417449747814</c:v>
                </c:pt>
                <c:pt idx="4">
                  <c:v>2037.3771374225255</c:v>
                </c:pt>
                <c:pt idx="5">
                  <c:v>2052.5075036109579</c:v>
                </c:pt>
                <c:pt idx="6">
                  <c:v>2058.1346034211456</c:v>
                </c:pt>
                <c:pt idx="7">
                  <c:v>2066.369558924931</c:v>
                </c:pt>
                <c:pt idx="8">
                  <c:v>2076.3015191399545</c:v>
                </c:pt>
                <c:pt idx="9">
                  <c:v>2086.2512804024682</c:v>
                </c:pt>
                <c:pt idx="10">
                  <c:v>2096.1472358660758</c:v>
                </c:pt>
                <c:pt idx="11">
                  <c:v>2119.2888844733206</c:v>
                </c:pt>
                <c:pt idx="12">
                  <c:v>2041.8247708488709</c:v>
                </c:pt>
                <c:pt idx="13">
                  <c:v>2063.43117333384</c:v>
                </c:pt>
                <c:pt idx="14">
                  <c:v>2085.0645987726311</c:v>
                </c:pt>
                <c:pt idx="15">
                  <c:v>2106.2622700819011</c:v>
                </c:pt>
                <c:pt idx="16">
                  <c:v>2127.2080695252184</c:v>
                </c:pt>
                <c:pt idx="17">
                  <c:v>2150.4729573802924</c:v>
                </c:pt>
                <c:pt idx="18">
                  <c:v>2175.5799848657948</c:v>
                </c:pt>
                <c:pt idx="19">
                  <c:v>2202.0643038192811</c:v>
                </c:pt>
                <c:pt idx="20">
                  <c:v>2229.631432842265</c:v>
                </c:pt>
              </c:numCache>
            </c:numRef>
          </c:val>
        </c:ser>
        <c:ser>
          <c:idx val="2"/>
          <c:order val="2"/>
          <c:tx>
            <c:strRef>
              <c:f>Wealth_UGA!$B$42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Wealth_UGA!$D$38:$X$38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Wealth_UGA!$D$42:$X$42</c:f>
              <c:numCache>
                <c:formatCode>_(* #,##0_);_(* \(#,##0\);_(* "-"??_);_(@_)</c:formatCode>
                <c:ptCount val="21"/>
                <c:pt idx="0">
                  <c:v>1119.8807052212271</c:v>
                </c:pt>
                <c:pt idx="1">
                  <c:v>1062.1472251700968</c:v>
                </c:pt>
                <c:pt idx="2">
                  <c:v>1007.8433822798152</c:v>
                </c:pt>
                <c:pt idx="3">
                  <c:v>956.73320727704379</c:v>
                </c:pt>
                <c:pt idx="4">
                  <c:v>908.55881849858645</c:v>
                </c:pt>
                <c:pt idx="5">
                  <c:v>863.04993910037751</c:v>
                </c:pt>
                <c:pt idx="6">
                  <c:v>820.05820455838261</c:v>
                </c:pt>
                <c:pt idx="7">
                  <c:v>779.31512084417784</c:v>
                </c:pt>
                <c:pt idx="8">
                  <c:v>740.37413318995414</c:v>
                </c:pt>
                <c:pt idx="9">
                  <c:v>702.8035337295513</c:v>
                </c:pt>
                <c:pt idx="10">
                  <c:v>666.37196958155982</c:v>
                </c:pt>
                <c:pt idx="11">
                  <c:v>631.08394463814614</c:v>
                </c:pt>
                <c:pt idx="12">
                  <c:v>597.00122216278965</c:v>
                </c:pt>
                <c:pt idx="13">
                  <c:v>564.2094444483804</c:v>
                </c:pt>
                <c:pt idx="14">
                  <c:v>532.80374520630653</c:v>
                </c:pt>
                <c:pt idx="15">
                  <c:v>502.82076125613656</c:v>
                </c:pt>
                <c:pt idx="16">
                  <c:v>473.99442046981949</c:v>
                </c:pt>
                <c:pt idx="17">
                  <c:v>446.50354145549187</c:v>
                </c:pt>
                <c:pt idx="18">
                  <c:v>420.31466430418936</c:v>
                </c:pt>
                <c:pt idx="19">
                  <c:v>395.38981313457805</c:v>
                </c:pt>
                <c:pt idx="20">
                  <c:v>371.68570765971509</c:v>
                </c:pt>
              </c:numCache>
            </c:numRef>
          </c:val>
        </c:ser>
        <c:overlap val="100"/>
        <c:axId val="76224000"/>
        <c:axId val="76225536"/>
      </c:barChart>
      <c:catAx>
        <c:axId val="762240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225536"/>
        <c:crosses val="autoZero"/>
        <c:auto val="1"/>
        <c:lblAlgn val="ctr"/>
        <c:lblOffset val="100"/>
      </c:catAx>
      <c:valAx>
        <c:axId val="762255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2240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Wealth_UGA!$B$67:$B$69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Wealth_UGA!$C$67:$C$69</c:f>
              <c:numCache>
                <c:formatCode>_(* #,##0_);_(* \(#,##0\);_(* "-"??_);_(@_)</c:formatCode>
                <c:ptCount val="3"/>
                <c:pt idx="0">
                  <c:v>18.358935331876975</c:v>
                </c:pt>
                <c:pt idx="1">
                  <c:v>61.407068493621942</c:v>
                </c:pt>
                <c:pt idx="2">
                  <c:v>20.233996174501073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Wealth_UGA!$B$72:$B$75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Wealth_UGA!$C$72:$C$75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65758371549.917343</v>
      </c>
      <c r="E7" s="13">
        <f t="shared" ref="E7:X7" si="0">+E8+E9+E10</f>
        <v>65430459768.867088</v>
      </c>
      <c r="F7" s="13">
        <f t="shared" si="0"/>
        <v>66750075309.250122</v>
      </c>
      <c r="G7" s="13">
        <f t="shared" si="0"/>
        <v>68156492893.713333</v>
      </c>
      <c r="H7" s="13">
        <f t="shared" si="0"/>
        <v>69793258396.765198</v>
      </c>
      <c r="I7" s="13">
        <f t="shared" si="0"/>
        <v>71707143252.280853</v>
      </c>
      <c r="J7" s="13">
        <f t="shared" si="0"/>
        <v>73386809025.742172</v>
      </c>
      <c r="K7" s="13">
        <f t="shared" si="0"/>
        <v>75188995782.099747</v>
      </c>
      <c r="L7" s="13">
        <f t="shared" si="0"/>
        <v>77174650570.820816</v>
      </c>
      <c r="M7" s="13">
        <f t="shared" si="0"/>
        <v>79272978540.053406</v>
      </c>
      <c r="N7" s="13">
        <f t="shared" si="0"/>
        <v>81331055749.633316</v>
      </c>
      <c r="O7" s="13">
        <f t="shared" si="0"/>
        <v>83883416032.320587</v>
      </c>
      <c r="P7" s="13">
        <f t="shared" si="0"/>
        <v>84042180614.416092</v>
      </c>
      <c r="Q7" s="13">
        <f t="shared" si="0"/>
        <v>86906033623.243164</v>
      </c>
      <c r="R7" s="13">
        <f t="shared" si="0"/>
        <v>90055152226.232788</v>
      </c>
      <c r="S7" s="13">
        <f t="shared" si="0"/>
        <v>93607330440.570877</v>
      </c>
      <c r="T7" s="13">
        <f t="shared" si="0"/>
        <v>97424382838.043396</v>
      </c>
      <c r="U7" s="13">
        <f t="shared" si="0"/>
        <v>101719152807.10384</v>
      </c>
      <c r="V7" s="13">
        <f t="shared" si="0"/>
        <v>106289878028.36496</v>
      </c>
      <c r="W7" s="13">
        <f t="shared" si="0"/>
        <v>111108163643.39722</v>
      </c>
      <c r="X7" s="13">
        <f t="shared" si="0"/>
        <v>116156454043.49234</v>
      </c>
    </row>
    <row r="8" spans="1:24" s="22" customFormat="1" ht="15.75">
      <c r="A8" s="19">
        <v>1</v>
      </c>
      <c r="B8" s="20" t="s">
        <v>5</v>
      </c>
      <c r="C8" s="20"/>
      <c r="D8" s="21">
        <v>9132762858.1609058</v>
      </c>
      <c r="E8" s="21">
        <v>9384656169.5363197</v>
      </c>
      <c r="F8" s="21">
        <v>9609075339.8399124</v>
      </c>
      <c r="G8" s="21">
        <v>9868189807.0365601</v>
      </c>
      <c r="H8" s="21">
        <v>10304700994.517241</v>
      </c>
      <c r="I8" s="21">
        <v>10972947496.352825</v>
      </c>
      <c r="J8" s="21">
        <v>11581670969.855431</v>
      </c>
      <c r="K8" s="21">
        <v>12233387159.90201</v>
      </c>
      <c r="L8" s="21">
        <v>12985871347.95196</v>
      </c>
      <c r="M8" s="21">
        <v>13778906828.389397</v>
      </c>
      <c r="N8" s="21">
        <v>14441846725.825069</v>
      </c>
      <c r="O8" s="21">
        <v>15167603452.317625</v>
      </c>
      <c r="P8" s="21">
        <v>15975255336.754089</v>
      </c>
      <c r="Q8" s="21">
        <v>16901412394.239685</v>
      </c>
      <c r="R8" s="21">
        <v>18007143038.795025</v>
      </c>
      <c r="S8" s="21">
        <v>19427958523.66074</v>
      </c>
      <c r="T8" s="21">
        <v>21026412805.064121</v>
      </c>
      <c r="U8" s="21">
        <v>22927158514.958527</v>
      </c>
      <c r="V8" s="21">
        <v>24936118027.324352</v>
      </c>
      <c r="W8" s="21">
        <v>27034005154.159348</v>
      </c>
      <c r="X8" s="21">
        <v>29208253239.747177</v>
      </c>
    </row>
    <row r="9" spans="1:24" s="22" customFormat="1" ht="15.75">
      <c r="A9" s="19">
        <v>2</v>
      </c>
      <c r="B9" s="20" t="s">
        <v>38</v>
      </c>
      <c r="C9" s="20"/>
      <c r="D9" s="21">
        <v>36804037135.580299</v>
      </c>
      <c r="E9" s="21">
        <v>36592894752.360771</v>
      </c>
      <c r="F9" s="21">
        <v>38056753831.64637</v>
      </c>
      <c r="G9" s="21">
        <v>39572719658.119087</v>
      </c>
      <c r="H9" s="21">
        <v>41141636682.896416</v>
      </c>
      <c r="I9" s="21">
        <v>42755937745.782631</v>
      </c>
      <c r="J9" s="21">
        <v>44195542754.947495</v>
      </c>
      <c r="K9" s="21">
        <v>45714676030.464638</v>
      </c>
      <c r="L9" s="21">
        <v>47316509340.341904</v>
      </c>
      <c r="M9" s="21">
        <v>48990464538.343208</v>
      </c>
      <c r="N9" s="21">
        <v>50754264559.693588</v>
      </c>
      <c r="O9" s="21">
        <v>52948697080.969536</v>
      </c>
      <c r="P9" s="21">
        <v>52667638743.709801</v>
      </c>
      <c r="Q9" s="21">
        <v>54973163660.132515</v>
      </c>
      <c r="R9" s="21">
        <v>57384380583.648033</v>
      </c>
      <c r="S9" s="21">
        <v>59883572278.201622</v>
      </c>
      <c r="T9" s="21">
        <v>62476634931.181137</v>
      </c>
      <c r="U9" s="21">
        <v>65245123727.257545</v>
      </c>
      <c r="V9" s="21">
        <v>68181353973.06321</v>
      </c>
      <c r="W9" s="21">
        <v>71276216998.170837</v>
      </c>
      <c r="X9" s="21">
        <v>74524723849.588516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19821571556.17614</v>
      </c>
      <c r="E10" s="21">
        <f t="shared" ref="E10:X10" si="1">+E13+E16+E19+E23</f>
        <v>19452908846.969994</v>
      </c>
      <c r="F10" s="21">
        <f t="shared" si="1"/>
        <v>19084246137.76384</v>
      </c>
      <c r="G10" s="21">
        <f t="shared" si="1"/>
        <v>18715583428.55769</v>
      </c>
      <c r="H10" s="21">
        <f t="shared" si="1"/>
        <v>18346920719.351543</v>
      </c>
      <c r="I10" s="21">
        <f t="shared" si="1"/>
        <v>17978258010.145397</v>
      </c>
      <c r="J10" s="21">
        <f t="shared" si="1"/>
        <v>17609595300.939251</v>
      </c>
      <c r="K10" s="21">
        <f t="shared" si="1"/>
        <v>17240932591.733097</v>
      </c>
      <c r="L10" s="21">
        <f t="shared" si="1"/>
        <v>16872269882.526949</v>
      </c>
      <c r="M10" s="21">
        <f t="shared" si="1"/>
        <v>16503607173.320803</v>
      </c>
      <c r="N10" s="21">
        <f t="shared" si="1"/>
        <v>16134944464.114655</v>
      </c>
      <c r="O10" s="21">
        <f t="shared" si="1"/>
        <v>15767115499.033424</v>
      </c>
      <c r="P10" s="21">
        <f t="shared" si="1"/>
        <v>15399286533.952196</v>
      </c>
      <c r="Q10" s="21">
        <f t="shared" si="1"/>
        <v>15031457568.87097</v>
      </c>
      <c r="R10" s="21">
        <f t="shared" si="1"/>
        <v>14663628603.78974</v>
      </c>
      <c r="S10" s="21">
        <f t="shared" si="1"/>
        <v>14295799638.708513</v>
      </c>
      <c r="T10" s="21">
        <f t="shared" si="1"/>
        <v>13921335101.79814</v>
      </c>
      <c r="U10" s="21">
        <f t="shared" si="1"/>
        <v>13546870564.88777</v>
      </c>
      <c r="V10" s="21">
        <f t="shared" si="1"/>
        <v>13172406027.977398</v>
      </c>
      <c r="W10" s="21">
        <f t="shared" si="1"/>
        <v>12797941491.067026</v>
      </c>
      <c r="X10" s="21">
        <f t="shared" si="1"/>
        <v>12423476954.156652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19821571556.17614</v>
      </c>
      <c r="E11" s="38">
        <f t="shared" ref="E11:X11" si="2">+E13+E16</f>
        <v>19452908846.969994</v>
      </c>
      <c r="F11" s="38">
        <f t="shared" si="2"/>
        <v>19084246137.76384</v>
      </c>
      <c r="G11" s="38">
        <f t="shared" si="2"/>
        <v>18715583428.55769</v>
      </c>
      <c r="H11" s="38">
        <f t="shared" si="2"/>
        <v>18346920719.351543</v>
      </c>
      <c r="I11" s="38">
        <f t="shared" si="2"/>
        <v>17978258010.145397</v>
      </c>
      <c r="J11" s="38">
        <f t="shared" si="2"/>
        <v>17609595300.939251</v>
      </c>
      <c r="K11" s="38">
        <f t="shared" si="2"/>
        <v>17240932591.733097</v>
      </c>
      <c r="L11" s="38">
        <f t="shared" si="2"/>
        <v>16872269882.526949</v>
      </c>
      <c r="M11" s="38">
        <f t="shared" si="2"/>
        <v>16503607173.320803</v>
      </c>
      <c r="N11" s="38">
        <f t="shared" si="2"/>
        <v>16134944464.114655</v>
      </c>
      <c r="O11" s="38">
        <f t="shared" si="2"/>
        <v>15767115499.033424</v>
      </c>
      <c r="P11" s="38">
        <f t="shared" si="2"/>
        <v>15399286533.952196</v>
      </c>
      <c r="Q11" s="38">
        <f t="shared" si="2"/>
        <v>15031457568.87097</v>
      </c>
      <c r="R11" s="38">
        <f t="shared" si="2"/>
        <v>14663628603.78974</v>
      </c>
      <c r="S11" s="38">
        <f t="shared" si="2"/>
        <v>14295799638.708513</v>
      </c>
      <c r="T11" s="38">
        <f t="shared" si="2"/>
        <v>13921335101.79814</v>
      </c>
      <c r="U11" s="38">
        <f t="shared" si="2"/>
        <v>13546870564.88777</v>
      </c>
      <c r="V11" s="38">
        <f t="shared" si="2"/>
        <v>13172406027.977398</v>
      </c>
      <c r="W11" s="38">
        <f t="shared" si="2"/>
        <v>12797941491.067026</v>
      </c>
      <c r="X11" s="38">
        <f t="shared" si="2"/>
        <v>12423476954.156652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19821571556.17614</v>
      </c>
      <c r="E16" s="13">
        <f t="shared" ref="E16:X16" si="5">+E17+E18</f>
        <v>19452908846.969994</v>
      </c>
      <c r="F16" s="13">
        <f t="shared" si="5"/>
        <v>19084246137.76384</v>
      </c>
      <c r="G16" s="13">
        <f t="shared" si="5"/>
        <v>18715583428.55769</v>
      </c>
      <c r="H16" s="13">
        <f t="shared" si="5"/>
        <v>18346920719.351543</v>
      </c>
      <c r="I16" s="13">
        <f t="shared" si="5"/>
        <v>17978258010.145397</v>
      </c>
      <c r="J16" s="13">
        <f t="shared" si="5"/>
        <v>17609595300.939251</v>
      </c>
      <c r="K16" s="13">
        <f t="shared" si="5"/>
        <v>17240932591.733097</v>
      </c>
      <c r="L16" s="13">
        <f t="shared" si="5"/>
        <v>16872269882.526949</v>
      </c>
      <c r="M16" s="13">
        <f t="shared" si="5"/>
        <v>16503607173.320803</v>
      </c>
      <c r="N16" s="13">
        <f t="shared" si="5"/>
        <v>16134944464.114655</v>
      </c>
      <c r="O16" s="13">
        <f t="shared" si="5"/>
        <v>15767115499.033424</v>
      </c>
      <c r="P16" s="13">
        <f t="shared" si="5"/>
        <v>15399286533.952196</v>
      </c>
      <c r="Q16" s="13">
        <f t="shared" si="5"/>
        <v>15031457568.87097</v>
      </c>
      <c r="R16" s="13">
        <f t="shared" si="5"/>
        <v>14663628603.78974</v>
      </c>
      <c r="S16" s="13">
        <f t="shared" si="5"/>
        <v>14295799638.708513</v>
      </c>
      <c r="T16" s="13">
        <f t="shared" si="5"/>
        <v>13921335101.79814</v>
      </c>
      <c r="U16" s="13">
        <f t="shared" si="5"/>
        <v>13546870564.88777</v>
      </c>
      <c r="V16" s="13">
        <f t="shared" si="5"/>
        <v>13172406027.977398</v>
      </c>
      <c r="W16" s="13">
        <f t="shared" si="5"/>
        <v>12797941491.067026</v>
      </c>
      <c r="X16" s="13">
        <f t="shared" si="5"/>
        <v>12423476954.156652</v>
      </c>
    </row>
    <row r="17" spans="1:24">
      <c r="A17" s="8" t="s">
        <v>45</v>
      </c>
      <c r="B17" s="2" t="s">
        <v>7</v>
      </c>
      <c r="C17" s="2"/>
      <c r="D17" s="14">
        <v>96702169.297114193</v>
      </c>
      <c r="E17" s="14">
        <v>96025151.429815367</v>
      </c>
      <c r="F17" s="14">
        <v>95348133.562516525</v>
      </c>
      <c r="G17" s="14">
        <v>94671115.695217699</v>
      </c>
      <c r="H17" s="14">
        <v>93994097.827918857</v>
      </c>
      <c r="I17" s="14">
        <v>93317079.960620016</v>
      </c>
      <c r="J17" s="14">
        <v>92640062.093321189</v>
      </c>
      <c r="K17" s="14">
        <v>91963044.226022363</v>
      </c>
      <c r="L17" s="14">
        <v>91286026.358723521</v>
      </c>
      <c r="M17" s="14">
        <v>90609008.491424695</v>
      </c>
      <c r="N17" s="14">
        <v>89931990.624125838</v>
      </c>
      <c r="O17" s="14">
        <v>89252385.765068218</v>
      </c>
      <c r="P17" s="14">
        <v>88572780.906010583</v>
      </c>
      <c r="Q17" s="14">
        <v>87893176.046952918</v>
      </c>
      <c r="R17" s="14">
        <v>87213571.187895283</v>
      </c>
      <c r="S17" s="14">
        <v>86533966.328837648</v>
      </c>
      <c r="T17" s="14">
        <v>97618074.207579032</v>
      </c>
      <c r="U17" s="14">
        <v>108702182.08632043</v>
      </c>
      <c r="V17" s="14">
        <v>119786289.96506183</v>
      </c>
      <c r="W17" s="14">
        <v>130870397.84380323</v>
      </c>
      <c r="X17" s="14">
        <v>141954505.72254461</v>
      </c>
    </row>
    <row r="18" spans="1:24">
      <c r="A18" s="8" t="s">
        <v>46</v>
      </c>
      <c r="B18" s="2" t="s">
        <v>62</v>
      </c>
      <c r="C18" s="2"/>
      <c r="D18" s="14">
        <v>19724869386.879025</v>
      </c>
      <c r="E18" s="14">
        <v>19356883695.540176</v>
      </c>
      <c r="F18" s="14">
        <v>18988898004.201324</v>
      </c>
      <c r="G18" s="14">
        <v>18620912312.862473</v>
      </c>
      <c r="H18" s="14">
        <v>18252926621.523624</v>
      </c>
      <c r="I18" s="14">
        <v>17884940930.184776</v>
      </c>
      <c r="J18" s="14">
        <v>17516955238.845928</v>
      </c>
      <c r="K18" s="14">
        <v>17148969547.507076</v>
      </c>
      <c r="L18" s="14">
        <v>16780983856.168226</v>
      </c>
      <c r="M18" s="14">
        <v>16412998164.829378</v>
      </c>
      <c r="N18" s="14">
        <v>16045012473.490528</v>
      </c>
      <c r="O18" s="14">
        <v>15677863113.268356</v>
      </c>
      <c r="P18" s="14">
        <v>15310713753.046186</v>
      </c>
      <c r="Q18" s="14">
        <v>14943564392.824017</v>
      </c>
      <c r="R18" s="14">
        <v>14576415032.601845</v>
      </c>
      <c r="S18" s="14">
        <v>14209265672.379675</v>
      </c>
      <c r="T18" s="14">
        <v>13823717027.590561</v>
      </c>
      <c r="U18" s="14">
        <v>13438168382.801449</v>
      </c>
      <c r="V18" s="14">
        <v>13052619738.012337</v>
      </c>
      <c r="W18" s="14">
        <v>12667071093.223223</v>
      </c>
      <c r="X18" s="14">
        <v>12281522448.434109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3725519070.1589708</v>
      </c>
      <c r="E35" s="11">
        <v>3930635855.738781</v>
      </c>
      <c r="F35" s="11">
        <v>4112628861.5546012</v>
      </c>
      <c r="G35" s="11">
        <v>4402868812.5429707</v>
      </c>
      <c r="H35" s="11">
        <v>4878533998.1852598</v>
      </c>
      <c r="I35" s="11">
        <v>5336717889.9941196</v>
      </c>
      <c r="J35" s="11">
        <v>5668895144.0109425</v>
      </c>
      <c r="K35" s="11">
        <v>5980648428.2765064</v>
      </c>
      <c r="L35" s="11">
        <v>6561979258.8167858</v>
      </c>
      <c r="M35" s="11">
        <v>6990609802.9382296</v>
      </c>
      <c r="N35" s="11">
        <v>7295956731.8619699</v>
      </c>
      <c r="O35" s="11">
        <v>7757570854.7613144</v>
      </c>
      <c r="P35" s="11">
        <v>8125639669.379447</v>
      </c>
      <c r="Q35" s="11">
        <v>8626086812.1153316</v>
      </c>
      <c r="R35" s="11">
        <v>9126688173.159441</v>
      </c>
      <c r="S35" s="11">
        <v>10040033470.56962</v>
      </c>
      <c r="T35" s="11">
        <v>10747791711.562269</v>
      </c>
      <c r="U35" s="11">
        <v>11614478464.48431</v>
      </c>
      <c r="V35" s="11">
        <v>12825635769.84355</v>
      </c>
      <c r="W35" s="11">
        <v>13390793260.17164</v>
      </c>
      <c r="X35" s="11">
        <v>13728955031.704161</v>
      </c>
    </row>
    <row r="36" spans="1:24" ht="15.75">
      <c r="A36" s="25">
        <v>5</v>
      </c>
      <c r="B36" s="9" t="s">
        <v>9</v>
      </c>
      <c r="C36" s="10"/>
      <c r="D36" s="11">
        <v>17699716.999999996</v>
      </c>
      <c r="E36" s="11">
        <v>18314700.999999996</v>
      </c>
      <c r="F36" s="11">
        <v>18935726.000000004</v>
      </c>
      <c r="G36" s="11">
        <v>19561967</v>
      </c>
      <c r="H36" s="11">
        <v>20193431.999999996</v>
      </c>
      <c r="I36" s="11">
        <v>20831075</v>
      </c>
      <c r="J36" s="11">
        <v>21473592.000000004</v>
      </c>
      <c r="K36" s="11">
        <v>22123184.999999993</v>
      </c>
      <c r="L36" s="11">
        <v>22788842.999999993</v>
      </c>
      <c r="M36" s="11">
        <v>23482533</v>
      </c>
      <c r="N36" s="11">
        <v>24213119.999999996</v>
      </c>
      <c r="O36" s="11">
        <v>24984181.000000004</v>
      </c>
      <c r="P36" s="11">
        <v>25794397</v>
      </c>
      <c r="Q36" s="11">
        <v>26641627</v>
      </c>
      <c r="R36" s="11">
        <v>27521632.000000011</v>
      </c>
      <c r="S36" s="11">
        <v>28431203.999999996</v>
      </c>
      <c r="T36" s="11">
        <v>29370251.000000007</v>
      </c>
      <c r="U36" s="11">
        <v>30339895</v>
      </c>
      <c r="V36" s="11">
        <v>31339392</v>
      </c>
      <c r="W36" s="11">
        <v>32367908.999999996</v>
      </c>
      <c r="X36" s="11">
        <v>33424683.000000011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3715.2216360248785</v>
      </c>
      <c r="E39" s="11">
        <f t="shared" si="8"/>
        <v>3572.5649994977862</v>
      </c>
      <c r="F39" s="11">
        <f t="shared" si="8"/>
        <v>3525.0866699935409</v>
      </c>
      <c r="G39" s="11">
        <f t="shared" si="8"/>
        <v>3484.1329041048548</v>
      </c>
      <c r="H39" s="11">
        <f t="shared" si="8"/>
        <v>3456.2355916896745</v>
      </c>
      <c r="I39" s="11">
        <f t="shared" si="8"/>
        <v>3442.3160231663924</v>
      </c>
      <c r="J39" s="11">
        <f t="shared" si="8"/>
        <v>3417.5376446447412</v>
      </c>
      <c r="K39" s="11">
        <f t="shared" si="8"/>
        <v>3398.6514953475175</v>
      </c>
      <c r="L39" s="11">
        <f t="shared" si="8"/>
        <v>3386.5102572702285</v>
      </c>
      <c r="M39" s="11">
        <f t="shared" si="8"/>
        <v>3375.8274092515235</v>
      </c>
      <c r="N39" s="11">
        <f t="shared" si="8"/>
        <v>3358.9663682182772</v>
      </c>
      <c r="O39" s="11">
        <f t="shared" si="8"/>
        <v>3357.461108383764</v>
      </c>
      <c r="P39" s="11">
        <f t="shared" si="8"/>
        <v>3258.1564366252132</v>
      </c>
      <c r="Q39" s="11">
        <f t="shared" si="8"/>
        <v>3262.0392749753296</v>
      </c>
      <c r="R39" s="11">
        <f t="shared" si="8"/>
        <v>3272.158868566833</v>
      </c>
      <c r="S39" s="11">
        <f t="shared" si="8"/>
        <v>3292.4152786695522</v>
      </c>
      <c r="T39" s="11">
        <f t="shared" si="8"/>
        <v>3317.1110058965232</v>
      </c>
      <c r="U39" s="11">
        <f t="shared" si="8"/>
        <v>3352.6534224032034</v>
      </c>
      <c r="V39" s="11">
        <f t="shared" si="8"/>
        <v>3391.5743492523711</v>
      </c>
      <c r="W39" s="11">
        <f t="shared" si="8"/>
        <v>3432.6642367722066</v>
      </c>
      <c r="X39" s="11">
        <f t="shared" si="8"/>
        <v>3475.169952800818</v>
      </c>
    </row>
    <row r="40" spans="1:24" ht="15.75">
      <c r="B40" s="20" t="s">
        <v>5</v>
      </c>
      <c r="C40" s="7"/>
      <c r="D40" s="11">
        <f t="shared" ref="D40:X40" si="9">+D8/D36</f>
        <v>515.98355262747464</v>
      </c>
      <c r="E40" s="11">
        <f t="shared" si="9"/>
        <v>512.41110458403455</v>
      </c>
      <c r="F40" s="11">
        <f t="shared" si="9"/>
        <v>507.45745580813275</v>
      </c>
      <c r="G40" s="11">
        <f t="shared" si="9"/>
        <v>504.4579518530299</v>
      </c>
      <c r="H40" s="11">
        <f t="shared" si="9"/>
        <v>510.29963576856289</v>
      </c>
      <c r="I40" s="11">
        <f t="shared" si="9"/>
        <v>526.75858045505697</v>
      </c>
      <c r="J40" s="11">
        <f t="shared" si="9"/>
        <v>539.34483666521317</v>
      </c>
      <c r="K40" s="11">
        <f t="shared" si="9"/>
        <v>552.9668155784085</v>
      </c>
      <c r="L40" s="11">
        <f t="shared" si="9"/>
        <v>569.83460494031942</v>
      </c>
      <c r="M40" s="11">
        <f t="shared" si="9"/>
        <v>586.77259511950422</v>
      </c>
      <c r="N40" s="11">
        <f t="shared" si="9"/>
        <v>596.4471627706414</v>
      </c>
      <c r="O40" s="11">
        <f t="shared" si="9"/>
        <v>607.0882792722972</v>
      </c>
      <c r="P40" s="11">
        <f t="shared" si="9"/>
        <v>619.33044361355257</v>
      </c>
      <c r="Q40" s="11">
        <f t="shared" si="9"/>
        <v>634.39865719310933</v>
      </c>
      <c r="R40" s="11">
        <f t="shared" si="9"/>
        <v>654.29052458789567</v>
      </c>
      <c r="S40" s="11">
        <f t="shared" si="9"/>
        <v>683.3322473315144</v>
      </c>
      <c r="T40" s="11">
        <f t="shared" si="9"/>
        <v>715.90851590148532</v>
      </c>
      <c r="U40" s="11">
        <f t="shared" si="9"/>
        <v>755.67692356741929</v>
      </c>
      <c r="V40" s="11">
        <f t="shared" si="9"/>
        <v>795.67970008238683</v>
      </c>
      <c r="W40" s="11">
        <f t="shared" si="9"/>
        <v>835.21011981834693</v>
      </c>
      <c r="X40" s="11">
        <f t="shared" si="9"/>
        <v>873.85281229883822</v>
      </c>
    </row>
    <row r="41" spans="1:24" ht="15.75">
      <c r="B41" s="20" t="s">
        <v>38</v>
      </c>
      <c r="C41" s="7"/>
      <c r="D41" s="37">
        <f>+D9/D36</f>
        <v>2079.357378176177</v>
      </c>
      <c r="E41" s="37">
        <f t="shared" ref="E41:X41" si="10">+E9/E36</f>
        <v>1998.0066697436546</v>
      </c>
      <c r="F41" s="37">
        <f t="shared" si="10"/>
        <v>2009.7858319055927</v>
      </c>
      <c r="G41" s="37">
        <f t="shared" si="10"/>
        <v>2022.9417449747814</v>
      </c>
      <c r="H41" s="37">
        <f t="shared" si="10"/>
        <v>2037.3771374225255</v>
      </c>
      <c r="I41" s="37">
        <f t="shared" si="10"/>
        <v>2052.5075036109579</v>
      </c>
      <c r="J41" s="37">
        <f t="shared" si="10"/>
        <v>2058.1346034211456</v>
      </c>
      <c r="K41" s="37">
        <f t="shared" si="10"/>
        <v>2066.369558924931</v>
      </c>
      <c r="L41" s="37">
        <f t="shared" si="10"/>
        <v>2076.3015191399545</v>
      </c>
      <c r="M41" s="37">
        <f t="shared" si="10"/>
        <v>2086.2512804024682</v>
      </c>
      <c r="N41" s="37">
        <f t="shared" si="10"/>
        <v>2096.1472358660758</v>
      </c>
      <c r="O41" s="37">
        <f t="shared" si="10"/>
        <v>2119.2888844733206</v>
      </c>
      <c r="P41" s="37">
        <f t="shared" si="10"/>
        <v>2041.8247708488709</v>
      </c>
      <c r="Q41" s="37">
        <f t="shared" si="10"/>
        <v>2063.43117333384</v>
      </c>
      <c r="R41" s="37">
        <f t="shared" si="10"/>
        <v>2085.0645987726311</v>
      </c>
      <c r="S41" s="37">
        <f t="shared" si="10"/>
        <v>2106.2622700819011</v>
      </c>
      <c r="T41" s="37">
        <f t="shared" si="10"/>
        <v>2127.2080695252184</v>
      </c>
      <c r="U41" s="37">
        <f t="shared" si="10"/>
        <v>2150.4729573802924</v>
      </c>
      <c r="V41" s="37">
        <f t="shared" si="10"/>
        <v>2175.5799848657948</v>
      </c>
      <c r="W41" s="37">
        <f t="shared" si="10"/>
        <v>2202.0643038192811</v>
      </c>
      <c r="X41" s="37">
        <f t="shared" si="10"/>
        <v>2229.631432842265</v>
      </c>
    </row>
    <row r="42" spans="1:24" ht="15.75">
      <c r="B42" s="20" t="s">
        <v>10</v>
      </c>
      <c r="C42" s="9"/>
      <c r="D42" s="11">
        <f t="shared" ref="D42:X42" si="11">+D10/D36</f>
        <v>1119.8807052212271</v>
      </c>
      <c r="E42" s="11">
        <f t="shared" si="11"/>
        <v>1062.1472251700968</v>
      </c>
      <c r="F42" s="11">
        <f t="shared" si="11"/>
        <v>1007.8433822798152</v>
      </c>
      <c r="G42" s="11">
        <f t="shared" si="11"/>
        <v>956.73320727704379</v>
      </c>
      <c r="H42" s="11">
        <f t="shared" si="11"/>
        <v>908.55881849858645</v>
      </c>
      <c r="I42" s="11">
        <f t="shared" si="11"/>
        <v>863.04993910037751</v>
      </c>
      <c r="J42" s="11">
        <f t="shared" si="11"/>
        <v>820.05820455838261</v>
      </c>
      <c r="K42" s="11">
        <f t="shared" si="11"/>
        <v>779.31512084417784</v>
      </c>
      <c r="L42" s="11">
        <f t="shared" si="11"/>
        <v>740.37413318995414</v>
      </c>
      <c r="M42" s="11">
        <f t="shared" si="11"/>
        <v>702.8035337295513</v>
      </c>
      <c r="N42" s="11">
        <f t="shared" si="11"/>
        <v>666.37196958155982</v>
      </c>
      <c r="O42" s="11">
        <f t="shared" si="11"/>
        <v>631.08394463814614</v>
      </c>
      <c r="P42" s="11">
        <f t="shared" si="11"/>
        <v>597.00122216278965</v>
      </c>
      <c r="Q42" s="11">
        <f t="shared" si="11"/>
        <v>564.2094444483804</v>
      </c>
      <c r="R42" s="11">
        <f t="shared" si="11"/>
        <v>532.80374520630653</v>
      </c>
      <c r="S42" s="11">
        <f t="shared" si="11"/>
        <v>502.82076125613656</v>
      </c>
      <c r="T42" s="11">
        <f t="shared" si="11"/>
        <v>473.99442046981949</v>
      </c>
      <c r="U42" s="11">
        <f t="shared" si="11"/>
        <v>446.50354145549187</v>
      </c>
      <c r="V42" s="11">
        <f t="shared" si="11"/>
        <v>420.31466430418936</v>
      </c>
      <c r="W42" s="11">
        <f t="shared" si="11"/>
        <v>395.38981313457805</v>
      </c>
      <c r="X42" s="11">
        <f t="shared" si="11"/>
        <v>371.68570765971509</v>
      </c>
    </row>
    <row r="43" spans="1:24" ht="15.75">
      <c r="B43" s="26" t="s">
        <v>32</v>
      </c>
      <c r="C43" s="9"/>
      <c r="D43" s="11">
        <f t="shared" ref="D43:X43" si="12">+D11/D36</f>
        <v>1119.8807052212271</v>
      </c>
      <c r="E43" s="11">
        <f t="shared" si="12"/>
        <v>1062.1472251700968</v>
      </c>
      <c r="F43" s="11">
        <f t="shared" si="12"/>
        <v>1007.8433822798152</v>
      </c>
      <c r="G43" s="11">
        <f t="shared" si="12"/>
        <v>956.73320727704379</v>
      </c>
      <c r="H43" s="11">
        <f t="shared" si="12"/>
        <v>908.55881849858645</v>
      </c>
      <c r="I43" s="11">
        <f t="shared" si="12"/>
        <v>863.04993910037751</v>
      </c>
      <c r="J43" s="11">
        <f t="shared" si="12"/>
        <v>820.05820455838261</v>
      </c>
      <c r="K43" s="11">
        <f t="shared" si="12"/>
        <v>779.31512084417784</v>
      </c>
      <c r="L43" s="11">
        <f t="shared" si="12"/>
        <v>740.37413318995414</v>
      </c>
      <c r="M43" s="11">
        <f t="shared" si="12"/>
        <v>702.8035337295513</v>
      </c>
      <c r="N43" s="11">
        <f t="shared" si="12"/>
        <v>666.37196958155982</v>
      </c>
      <c r="O43" s="11">
        <f t="shared" si="12"/>
        <v>631.08394463814614</v>
      </c>
      <c r="P43" s="11">
        <f t="shared" si="12"/>
        <v>597.00122216278965</v>
      </c>
      <c r="Q43" s="11">
        <f t="shared" si="12"/>
        <v>564.2094444483804</v>
      </c>
      <c r="R43" s="11">
        <f t="shared" si="12"/>
        <v>532.80374520630653</v>
      </c>
      <c r="S43" s="11">
        <f t="shared" si="12"/>
        <v>502.82076125613656</v>
      </c>
      <c r="T43" s="11">
        <f t="shared" si="12"/>
        <v>473.99442046981949</v>
      </c>
      <c r="U43" s="11">
        <f t="shared" si="12"/>
        <v>446.50354145549187</v>
      </c>
      <c r="V43" s="11">
        <f t="shared" si="12"/>
        <v>420.31466430418936</v>
      </c>
      <c r="W43" s="11">
        <f t="shared" si="12"/>
        <v>395.38981313457805</v>
      </c>
      <c r="X43" s="11">
        <f t="shared" si="12"/>
        <v>371.68570765971509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1119.8807052212271</v>
      </c>
      <c r="E46" s="11">
        <f t="shared" si="15"/>
        <v>1062.1472251700968</v>
      </c>
      <c r="F46" s="11">
        <f t="shared" si="15"/>
        <v>1007.8433822798152</v>
      </c>
      <c r="G46" s="11">
        <f t="shared" si="15"/>
        <v>956.73320727704379</v>
      </c>
      <c r="H46" s="11">
        <f t="shared" si="15"/>
        <v>908.55881849858645</v>
      </c>
      <c r="I46" s="11">
        <f t="shared" si="15"/>
        <v>863.04993910037751</v>
      </c>
      <c r="J46" s="11">
        <f t="shared" si="15"/>
        <v>820.05820455838261</v>
      </c>
      <c r="K46" s="11">
        <f t="shared" si="15"/>
        <v>779.31512084417784</v>
      </c>
      <c r="L46" s="11">
        <f t="shared" si="15"/>
        <v>740.37413318995414</v>
      </c>
      <c r="M46" s="11">
        <f t="shared" si="15"/>
        <v>702.8035337295513</v>
      </c>
      <c r="N46" s="11">
        <f t="shared" si="15"/>
        <v>666.37196958155982</v>
      </c>
      <c r="O46" s="11">
        <f t="shared" si="15"/>
        <v>631.08394463814614</v>
      </c>
      <c r="P46" s="11">
        <f t="shared" si="15"/>
        <v>597.00122216278965</v>
      </c>
      <c r="Q46" s="11">
        <f t="shared" si="15"/>
        <v>564.2094444483804</v>
      </c>
      <c r="R46" s="11">
        <f t="shared" si="15"/>
        <v>532.80374520630653</v>
      </c>
      <c r="S46" s="11">
        <f t="shared" si="15"/>
        <v>502.82076125613656</v>
      </c>
      <c r="T46" s="11">
        <f t="shared" si="15"/>
        <v>473.99442046981949</v>
      </c>
      <c r="U46" s="11">
        <f t="shared" si="15"/>
        <v>446.50354145549187</v>
      </c>
      <c r="V46" s="11">
        <f t="shared" si="15"/>
        <v>420.31466430418936</v>
      </c>
      <c r="W46" s="11">
        <f t="shared" si="15"/>
        <v>395.38981313457805</v>
      </c>
      <c r="X46" s="11">
        <f t="shared" si="15"/>
        <v>371.68570765971509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210.48466877515452</v>
      </c>
      <c r="E50" s="11">
        <f t="shared" ref="E50:X50" si="18">+E35/E36</f>
        <v>214.61643603893845</v>
      </c>
      <c r="F50" s="11">
        <f t="shared" si="18"/>
        <v>217.18886624968064</v>
      </c>
      <c r="G50" s="11">
        <f t="shared" si="18"/>
        <v>225.0729086979326</v>
      </c>
      <c r="H50" s="11">
        <f t="shared" si="18"/>
        <v>241.59013674274195</v>
      </c>
      <c r="I50" s="11">
        <f t="shared" si="18"/>
        <v>256.19022974062165</v>
      </c>
      <c r="J50" s="11">
        <f t="shared" si="18"/>
        <v>263.99379964055112</v>
      </c>
      <c r="K50" s="11">
        <f t="shared" si="18"/>
        <v>270.33396991782644</v>
      </c>
      <c r="L50" s="11">
        <f t="shared" si="18"/>
        <v>287.94701244011327</v>
      </c>
      <c r="M50" s="11">
        <f t="shared" si="18"/>
        <v>297.69402657448535</v>
      </c>
      <c r="N50" s="11">
        <f t="shared" si="18"/>
        <v>301.32245377142522</v>
      </c>
      <c r="O50" s="11">
        <f t="shared" si="18"/>
        <v>310.49930573114699</v>
      </c>
      <c r="P50" s="11">
        <f t="shared" si="18"/>
        <v>315.01568613445187</v>
      </c>
      <c r="Q50" s="11">
        <f t="shared" si="18"/>
        <v>323.78228297075594</v>
      </c>
      <c r="R50" s="11">
        <f t="shared" si="18"/>
        <v>331.61871262428906</v>
      </c>
      <c r="S50" s="11">
        <f t="shared" si="18"/>
        <v>353.13430520106084</v>
      </c>
      <c r="T50" s="11">
        <f t="shared" si="18"/>
        <v>365.94143208249278</v>
      </c>
      <c r="U50" s="11">
        <f t="shared" si="18"/>
        <v>382.81208502812257</v>
      </c>
      <c r="V50" s="11">
        <f t="shared" si="18"/>
        <v>409.24966795282916</v>
      </c>
      <c r="W50" s="11">
        <f t="shared" si="18"/>
        <v>413.70584859749954</v>
      </c>
      <c r="X50" s="11">
        <f t="shared" si="18"/>
        <v>410.74301382915604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-3.8397880531221396</v>
      </c>
      <c r="F53" s="32">
        <f>IFERROR(((F39/$D39)-1)*100,0)</f>
        <v>-5.1177287564133973</v>
      </c>
      <c r="G53" s="32">
        <f>IFERROR(((G39/$D39)-1)*100,0)</f>
        <v>-6.220052383396391</v>
      </c>
      <c r="H53" s="32">
        <f t="shared" ref="H53:X53" si="19">IFERROR(((H39/$D39)-1)*100,0)</f>
        <v>-6.9709446624645395</v>
      </c>
      <c r="I53" s="32">
        <f t="shared" si="19"/>
        <v>-7.3456078693190152</v>
      </c>
      <c r="J53" s="32">
        <f t="shared" si="19"/>
        <v>-8.0125500049209926</v>
      </c>
      <c r="K53" s="32">
        <f t="shared" si="19"/>
        <v>-8.5208951629619829</v>
      </c>
      <c r="L53" s="32">
        <f t="shared" si="19"/>
        <v>-8.8476923036644557</v>
      </c>
      <c r="M53" s="32">
        <f t="shared" si="19"/>
        <v>-9.1352349879317511</v>
      </c>
      <c r="N53" s="32">
        <f t="shared" si="19"/>
        <v>-9.589071735375077</v>
      </c>
      <c r="O53" s="32">
        <f t="shared" si="19"/>
        <v>-9.6295877525062643</v>
      </c>
      <c r="P53" s="32">
        <f t="shared" si="19"/>
        <v>-12.302501551124278</v>
      </c>
      <c r="Q53" s="32">
        <f t="shared" si="19"/>
        <v>-12.197989930270591</v>
      </c>
      <c r="R53" s="32">
        <f t="shared" si="19"/>
        <v>-11.92560796809159</v>
      </c>
      <c r="S53" s="32">
        <f t="shared" si="19"/>
        <v>-11.380380466553008</v>
      </c>
      <c r="T53" s="32">
        <f t="shared" si="19"/>
        <v>-10.715662997546382</v>
      </c>
      <c r="U53" s="32">
        <f t="shared" si="19"/>
        <v>-9.7589928446262793</v>
      </c>
      <c r="V53" s="32">
        <f t="shared" si="19"/>
        <v>-8.7113857120727722</v>
      </c>
      <c r="W53" s="32">
        <f t="shared" si="19"/>
        <v>-7.6053981951665133</v>
      </c>
      <c r="X53" s="32">
        <f t="shared" si="19"/>
        <v>-6.4613018210376572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-0.69235696084664067</v>
      </c>
      <c r="F54" s="32">
        <f t="shared" ref="F54:I54" si="21">IFERROR(((F40/$D40)-1)*100,0)</f>
        <v>-1.6523970145803202</v>
      </c>
      <c r="G54" s="32">
        <f t="shared" si="21"/>
        <v>-2.233714760045058</v>
      </c>
      <c r="H54" s="32">
        <f t="shared" si="21"/>
        <v>-1.1015693872349797</v>
      </c>
      <c r="I54" s="32">
        <f t="shared" si="21"/>
        <v>2.0882502499767863</v>
      </c>
      <c r="J54" s="32">
        <f t="shared" ref="J54:X54" si="22">IFERROR(((J40/$D40)-1)*100,0)</f>
        <v>4.5275249412077168</v>
      </c>
      <c r="K54" s="32">
        <f t="shared" si="22"/>
        <v>7.1675274846666914</v>
      </c>
      <c r="L54" s="32">
        <f t="shared" si="22"/>
        <v>10.436583111734121</v>
      </c>
      <c r="M54" s="32">
        <f t="shared" si="22"/>
        <v>13.719243982014518</v>
      </c>
      <c r="N54" s="32">
        <f t="shared" si="22"/>
        <v>15.594219957871246</v>
      </c>
      <c r="O54" s="32">
        <f t="shared" si="22"/>
        <v>17.656517573264118</v>
      </c>
      <c r="P54" s="32">
        <f t="shared" si="22"/>
        <v>20.029105668159055</v>
      </c>
      <c r="Q54" s="32">
        <f t="shared" si="22"/>
        <v>22.949395181812516</v>
      </c>
      <c r="R54" s="32">
        <f t="shared" si="22"/>
        <v>26.804531124323393</v>
      </c>
      <c r="S54" s="32">
        <f t="shared" si="22"/>
        <v>32.432951370614859</v>
      </c>
      <c r="T54" s="32">
        <f t="shared" si="22"/>
        <v>38.746382952704451</v>
      </c>
      <c r="U54" s="32">
        <f t="shared" si="22"/>
        <v>46.453684370245107</v>
      </c>
      <c r="V54" s="32">
        <f t="shared" si="22"/>
        <v>54.20640755517352</v>
      </c>
      <c r="W54" s="32">
        <f t="shared" si="22"/>
        <v>61.867585810694379</v>
      </c>
      <c r="X54" s="39">
        <f t="shared" si="22"/>
        <v>69.356718416514141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-3.9123004677471984</v>
      </c>
      <c r="F55" s="32">
        <f t="shared" ref="F55:I55" si="23">IFERROR(((F41/$D41)-1)*100,0)</f>
        <v>-3.3458195787203326</v>
      </c>
      <c r="G55" s="32">
        <f t="shared" si="23"/>
        <v>-2.7131282863399941</v>
      </c>
      <c r="H55" s="32">
        <f t="shared" si="23"/>
        <v>-2.0189045516780135</v>
      </c>
      <c r="I55" s="32">
        <f t="shared" si="23"/>
        <v>-1.2912582919617832</v>
      </c>
      <c r="J55" s="32">
        <f t="shared" ref="J55:X55" si="24">IFERROR(((J41/$D41)-1)*100,0)</f>
        <v>-1.0206410392833098</v>
      </c>
      <c r="K55" s="32">
        <f t="shared" si="24"/>
        <v>-0.6246073612722447</v>
      </c>
      <c r="L55" s="32">
        <f t="shared" si="24"/>
        <v>-0.14696170404833175</v>
      </c>
      <c r="M55" s="32">
        <f t="shared" si="24"/>
        <v>0.33154003725601733</v>
      </c>
      <c r="N55" s="32">
        <f t="shared" si="24"/>
        <v>0.80745416185385999</v>
      </c>
      <c r="O55" s="32">
        <f t="shared" si="24"/>
        <v>1.9203772625255855</v>
      </c>
      <c r="P55" s="32">
        <f t="shared" si="24"/>
        <v>-1.8050099382255436</v>
      </c>
      <c r="Q55" s="32">
        <f t="shared" si="24"/>
        <v>-0.76591955810434431</v>
      </c>
      <c r="R55" s="32">
        <f t="shared" si="24"/>
        <v>0.27447040399857237</v>
      </c>
      <c r="S55" s="32">
        <f t="shared" si="24"/>
        <v>1.2939041738617707</v>
      </c>
      <c r="T55" s="32">
        <f t="shared" si="24"/>
        <v>2.3012249770653526</v>
      </c>
      <c r="U55" s="32">
        <f t="shared" si="24"/>
        <v>3.4200748726749275</v>
      </c>
      <c r="V55" s="32">
        <f t="shared" si="24"/>
        <v>4.6275165442707822</v>
      </c>
      <c r="W55" s="32">
        <f t="shared" si="24"/>
        <v>5.9011946157486062</v>
      </c>
      <c r="X55" s="32">
        <f t="shared" si="24"/>
        <v>7.2269469521345497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-5.1553241146096269</v>
      </c>
      <c r="F56" s="32">
        <f t="shared" ref="F56:I56" si="25">IFERROR(((F42/$D42)-1)*100,0)</f>
        <v>-10.004398005882198</v>
      </c>
      <c r="G56" s="32">
        <f t="shared" si="25"/>
        <v>-14.568292603269228</v>
      </c>
      <c r="H56" s="32">
        <f t="shared" si="25"/>
        <v>-18.870035508013782</v>
      </c>
      <c r="I56" s="32">
        <f t="shared" si="25"/>
        <v>-22.93376115182857</v>
      </c>
      <c r="J56" s="32">
        <f t="shared" ref="J56:X56" si="26">IFERROR(((J42/$D42)-1)*100,0)</f>
        <v>-26.772717778329437</v>
      </c>
      <c r="K56" s="32">
        <f t="shared" si="26"/>
        <v>-30.410880622304514</v>
      </c>
      <c r="L56" s="32">
        <f t="shared" si="26"/>
        <v>-33.888124892401216</v>
      </c>
      <c r="M56" s="32">
        <f t="shared" si="26"/>
        <v>-37.243000039837661</v>
      </c>
      <c r="N56" s="32">
        <f t="shared" si="26"/>
        <v>-40.496164772307495</v>
      </c>
      <c r="O56" s="32">
        <f t="shared" si="26"/>
        <v>-43.647216913744536</v>
      </c>
      <c r="P56" s="32">
        <f t="shared" si="26"/>
        <v>-46.690641299614597</v>
      </c>
      <c r="Q56" s="32">
        <f t="shared" si="26"/>
        <v>-49.618790482069826</v>
      </c>
      <c r="R56" s="32">
        <f t="shared" si="26"/>
        <v>-52.423169474908157</v>
      </c>
      <c r="S56" s="32">
        <f t="shared" si="26"/>
        <v>-55.100506785068085</v>
      </c>
      <c r="T56" s="32">
        <f t="shared" si="26"/>
        <v>-57.674561383198032</v>
      </c>
      <c r="U56" s="32">
        <f t="shared" si="26"/>
        <v>-60.129365621377751</v>
      </c>
      <c r="V56" s="32">
        <f t="shared" si="26"/>
        <v>-62.46790730972026</v>
      </c>
      <c r="W56" s="32">
        <f t="shared" si="26"/>
        <v>-64.693577513109247</v>
      </c>
      <c r="X56" s="32">
        <f t="shared" si="26"/>
        <v>-66.810240954522882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-5.1553241146096269</v>
      </c>
      <c r="F57" s="32">
        <f t="shared" ref="F57:I57" si="27">IFERROR(((F43/$D43)-1)*100,0)</f>
        <v>-10.004398005882198</v>
      </c>
      <c r="G57" s="32">
        <f t="shared" si="27"/>
        <v>-14.568292603269228</v>
      </c>
      <c r="H57" s="32">
        <f t="shared" si="27"/>
        <v>-18.870035508013782</v>
      </c>
      <c r="I57" s="32">
        <f t="shared" si="27"/>
        <v>-22.93376115182857</v>
      </c>
      <c r="J57" s="32">
        <f t="shared" ref="J57:X57" si="28">IFERROR(((J43/$D43)-1)*100,0)</f>
        <v>-26.772717778329437</v>
      </c>
      <c r="K57" s="32">
        <f t="shared" si="28"/>
        <v>-30.410880622304514</v>
      </c>
      <c r="L57" s="32">
        <f t="shared" si="28"/>
        <v>-33.888124892401216</v>
      </c>
      <c r="M57" s="32">
        <f t="shared" si="28"/>
        <v>-37.243000039837661</v>
      </c>
      <c r="N57" s="32">
        <f t="shared" si="28"/>
        <v>-40.496164772307495</v>
      </c>
      <c r="O57" s="32">
        <f t="shared" si="28"/>
        <v>-43.647216913744536</v>
      </c>
      <c r="P57" s="32">
        <f t="shared" si="28"/>
        <v>-46.690641299614597</v>
      </c>
      <c r="Q57" s="32">
        <f t="shared" si="28"/>
        <v>-49.618790482069826</v>
      </c>
      <c r="R57" s="32">
        <f t="shared" si="28"/>
        <v>-52.423169474908157</v>
      </c>
      <c r="S57" s="32">
        <f t="shared" si="28"/>
        <v>-55.100506785068085</v>
      </c>
      <c r="T57" s="32">
        <f t="shared" si="28"/>
        <v>-57.674561383198032</v>
      </c>
      <c r="U57" s="32">
        <f t="shared" si="28"/>
        <v>-60.129365621377751</v>
      </c>
      <c r="V57" s="32">
        <f t="shared" si="28"/>
        <v>-62.46790730972026</v>
      </c>
      <c r="W57" s="32">
        <f t="shared" si="28"/>
        <v>-64.693577513109247</v>
      </c>
      <c r="X57" s="32">
        <f t="shared" si="28"/>
        <v>-66.810240954522882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-5.1553241146096269</v>
      </c>
      <c r="F60" s="32">
        <f t="shared" ref="F60:I60" si="33">IFERROR(((F46/$D46)-1)*100,0)</f>
        <v>-10.004398005882198</v>
      </c>
      <c r="G60" s="32">
        <f t="shared" si="33"/>
        <v>-14.568292603269228</v>
      </c>
      <c r="H60" s="32">
        <f t="shared" si="33"/>
        <v>-18.870035508013782</v>
      </c>
      <c r="I60" s="32">
        <f t="shared" si="33"/>
        <v>-22.93376115182857</v>
      </c>
      <c r="J60" s="32">
        <f t="shared" ref="J60:X60" si="34">IFERROR(((J46/$D46)-1)*100,0)</f>
        <v>-26.772717778329437</v>
      </c>
      <c r="K60" s="32">
        <f t="shared" si="34"/>
        <v>-30.410880622304514</v>
      </c>
      <c r="L60" s="32">
        <f t="shared" si="34"/>
        <v>-33.888124892401216</v>
      </c>
      <c r="M60" s="32">
        <f t="shared" si="34"/>
        <v>-37.243000039837661</v>
      </c>
      <c r="N60" s="32">
        <f t="shared" si="34"/>
        <v>-40.496164772307495</v>
      </c>
      <c r="O60" s="32">
        <f t="shared" si="34"/>
        <v>-43.647216913744536</v>
      </c>
      <c r="P60" s="32">
        <f t="shared" si="34"/>
        <v>-46.690641299614597</v>
      </c>
      <c r="Q60" s="32">
        <f t="shared" si="34"/>
        <v>-49.618790482069826</v>
      </c>
      <c r="R60" s="32">
        <f t="shared" si="34"/>
        <v>-52.423169474908157</v>
      </c>
      <c r="S60" s="32">
        <f t="shared" si="34"/>
        <v>-55.100506785068085</v>
      </c>
      <c r="T60" s="32">
        <f t="shared" si="34"/>
        <v>-57.674561383198032</v>
      </c>
      <c r="U60" s="32">
        <f t="shared" si="34"/>
        <v>-60.129365621377751</v>
      </c>
      <c r="V60" s="32">
        <f t="shared" si="34"/>
        <v>-62.46790730972026</v>
      </c>
      <c r="W60" s="32">
        <f t="shared" si="34"/>
        <v>-64.693577513109247</v>
      </c>
      <c r="X60" s="32">
        <f t="shared" si="34"/>
        <v>-66.810240954522882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1.9629777730736375</v>
      </c>
      <c r="F64" s="32">
        <f t="shared" ref="F64:I64" si="41">IFERROR(((F50/$D50)-1)*100,0)</f>
        <v>3.1851238921765557</v>
      </c>
      <c r="G64" s="32">
        <f t="shared" si="41"/>
        <v>6.9307850342115174</v>
      </c>
      <c r="H64" s="32">
        <f t="shared" si="41"/>
        <v>14.778020721696894</v>
      </c>
      <c r="I64" s="32">
        <f t="shared" si="41"/>
        <v>21.714437080589022</v>
      </c>
      <c r="J64" s="32">
        <f t="shared" ref="J64:X64" si="42">IFERROR(((J50/$D50)-1)*100,0)</f>
        <v>25.421866198985033</v>
      </c>
      <c r="K64" s="32">
        <f t="shared" si="42"/>
        <v>28.434042959492011</v>
      </c>
      <c r="L64" s="32">
        <f t="shared" si="42"/>
        <v>36.801893513539532</v>
      </c>
      <c r="M64" s="32">
        <f t="shared" si="42"/>
        <v>41.432641297257746</v>
      </c>
      <c r="N64" s="32">
        <f t="shared" si="42"/>
        <v>43.156485232331157</v>
      </c>
      <c r="O64" s="32">
        <f t="shared" si="42"/>
        <v>47.516352396587536</v>
      </c>
      <c r="P64" s="32">
        <f t="shared" si="42"/>
        <v>49.662057558672011</v>
      </c>
      <c r="Q64" s="32">
        <f t="shared" si="42"/>
        <v>53.827014981613239</v>
      </c>
      <c r="R64" s="32">
        <f t="shared" si="42"/>
        <v>57.550055571284034</v>
      </c>
      <c r="S64" s="32">
        <f t="shared" si="42"/>
        <v>67.771984181084747</v>
      </c>
      <c r="T64" s="32">
        <f t="shared" si="42"/>
        <v>73.856573123338222</v>
      </c>
      <c r="U64" s="32">
        <f t="shared" si="42"/>
        <v>81.871718855235457</v>
      </c>
      <c r="V64" s="32">
        <f t="shared" si="42"/>
        <v>94.432055471935982</v>
      </c>
      <c r="W64" s="32">
        <f t="shared" si="42"/>
        <v>96.549160090814709</v>
      </c>
      <c r="X64" s="32">
        <f t="shared" si="42"/>
        <v>95.141535114808278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18.358935331876975</v>
      </c>
      <c r="D67" s="30">
        <f>(D8/D7)*100</f>
        <v>13.888365303006633</v>
      </c>
      <c r="E67" s="30">
        <f t="shared" ref="E67:X67" si="43">(E8/E7)*100</f>
        <v>14.342947004632997</v>
      </c>
      <c r="F67" s="30">
        <f t="shared" si="43"/>
        <v>14.395602245123312</v>
      </c>
      <c r="G67" s="30">
        <f t="shared" si="43"/>
        <v>14.47872299184395</v>
      </c>
      <c r="H67" s="30">
        <f t="shared" si="43"/>
        <v>14.764607973934121</v>
      </c>
      <c r="I67" s="30">
        <f t="shared" si="43"/>
        <v>15.302446867458771</v>
      </c>
      <c r="J67" s="30">
        <f t="shared" si="43"/>
        <v>15.781679464756241</v>
      </c>
      <c r="K67" s="30">
        <f t="shared" si="43"/>
        <v>16.270182933889394</v>
      </c>
      <c r="L67" s="30">
        <f t="shared" si="43"/>
        <v>16.826602066743696</v>
      </c>
      <c r="M67" s="30">
        <f t="shared" si="43"/>
        <v>17.381593428367871</v>
      </c>
      <c r="N67" s="30">
        <f t="shared" si="43"/>
        <v>17.756866172108161</v>
      </c>
      <c r="O67" s="30">
        <f t="shared" si="43"/>
        <v>18.081766539495113</v>
      </c>
      <c r="P67" s="30">
        <f t="shared" si="43"/>
        <v>19.008615935429201</v>
      </c>
      <c r="Q67" s="30">
        <f t="shared" si="43"/>
        <v>19.447915972682679</v>
      </c>
      <c r="R67" s="30">
        <f t="shared" si="43"/>
        <v>19.99568330477998</v>
      </c>
      <c r="S67" s="30">
        <f t="shared" si="43"/>
        <v>20.754740501861765</v>
      </c>
      <c r="T67" s="30">
        <f t="shared" si="43"/>
        <v>21.582289969460792</v>
      </c>
      <c r="U67" s="30">
        <f t="shared" si="43"/>
        <v>22.539667193686405</v>
      </c>
      <c r="V67" s="30">
        <f t="shared" si="43"/>
        <v>23.460482305445677</v>
      </c>
      <c r="W67" s="30">
        <f t="shared" si="43"/>
        <v>24.331250078909829</v>
      </c>
      <c r="X67" s="30">
        <f t="shared" si="43"/>
        <v>25.145613715799865</v>
      </c>
    </row>
    <row r="68" spans="1:24" ht="15.75">
      <c r="B68" s="20" t="s">
        <v>38</v>
      </c>
      <c r="C68" s="31">
        <f t="shared" ref="C68:C69" si="44">AVERAGE(D68:X68)</f>
        <v>61.407068493621942</v>
      </c>
      <c r="D68" s="30">
        <f>(D9/D7)*100</f>
        <v>55.968595736350103</v>
      </c>
      <c r="E68" s="30">
        <f t="shared" ref="E68:X68" si="45">(E9/E7)*100</f>
        <v>55.926390983075876</v>
      </c>
      <c r="F68" s="30">
        <f t="shared" si="45"/>
        <v>57.013799093605698</v>
      </c>
      <c r="G68" s="30">
        <f t="shared" si="45"/>
        <v>58.061555074189009</v>
      </c>
      <c r="H68" s="30">
        <f t="shared" si="45"/>
        <v>58.947866352666608</v>
      </c>
      <c r="I68" s="30">
        <f t="shared" si="45"/>
        <v>59.625772003436573</v>
      </c>
      <c r="J68" s="30">
        <f t="shared" si="45"/>
        <v>60.222733951335663</v>
      </c>
      <c r="K68" s="30">
        <f t="shared" si="45"/>
        <v>60.799689575516226</v>
      </c>
      <c r="L68" s="30">
        <f t="shared" si="45"/>
        <v>61.310947299879238</v>
      </c>
      <c r="M68" s="30">
        <f t="shared" si="45"/>
        <v>61.799702042973351</v>
      </c>
      <c r="N68" s="30">
        <f t="shared" si="45"/>
        <v>62.404531813694561</v>
      </c>
      <c r="O68" s="30">
        <f t="shared" si="45"/>
        <v>63.12177017274572</v>
      </c>
      <c r="P68" s="30">
        <f t="shared" si="45"/>
        <v>62.668101135247689</v>
      </c>
      <c r="Q68" s="30">
        <f t="shared" si="45"/>
        <v>63.255865407979975</v>
      </c>
      <c r="R68" s="30">
        <f t="shared" si="45"/>
        <v>63.721374252401894</v>
      </c>
      <c r="S68" s="30">
        <f t="shared" si="45"/>
        <v>63.973165345443014</v>
      </c>
      <c r="T68" s="30">
        <f t="shared" si="45"/>
        <v>64.128335341924839</v>
      </c>
      <c r="U68" s="30">
        <f t="shared" si="45"/>
        <v>64.142417555311155</v>
      </c>
      <c r="V68" s="30">
        <f t="shared" si="45"/>
        <v>64.146610418414483</v>
      </c>
      <c r="W68" s="30">
        <f t="shared" si="45"/>
        <v>64.150297026717666</v>
      </c>
      <c r="X68" s="30">
        <f t="shared" si="45"/>
        <v>64.158917783151594</v>
      </c>
    </row>
    <row r="69" spans="1:24" ht="15.75">
      <c r="B69" s="20" t="s">
        <v>10</v>
      </c>
      <c r="C69" s="31">
        <f t="shared" si="44"/>
        <v>20.233996174501073</v>
      </c>
      <c r="D69" s="30">
        <f t="shared" ref="D69:X69" si="46">(D10/D7)*100</f>
        <v>30.143038960643263</v>
      </c>
      <c r="E69" s="30">
        <f t="shared" si="46"/>
        <v>29.730662012291127</v>
      </c>
      <c r="F69" s="30">
        <f t="shared" si="46"/>
        <v>28.590598661270981</v>
      </c>
      <c r="G69" s="30">
        <f t="shared" si="46"/>
        <v>27.459721933967046</v>
      </c>
      <c r="H69" s="30">
        <f t="shared" si="46"/>
        <v>26.287525673399269</v>
      </c>
      <c r="I69" s="30">
        <f t="shared" si="46"/>
        <v>25.071781129104657</v>
      </c>
      <c r="J69" s="30">
        <f t="shared" si="46"/>
        <v>23.995586583908104</v>
      </c>
      <c r="K69" s="30">
        <f t="shared" si="46"/>
        <v>22.930127490594373</v>
      </c>
      <c r="L69" s="30">
        <f t="shared" si="46"/>
        <v>21.862450633377062</v>
      </c>
      <c r="M69" s="30">
        <f t="shared" si="46"/>
        <v>20.818704528658781</v>
      </c>
      <c r="N69" s="30">
        <f t="shared" si="46"/>
        <v>19.838602014197264</v>
      </c>
      <c r="O69" s="30">
        <f t="shared" si="46"/>
        <v>18.796463287759167</v>
      </c>
      <c r="P69" s="30">
        <f t="shared" si="46"/>
        <v>18.323282929323106</v>
      </c>
      <c r="Q69" s="30">
        <f t="shared" si="46"/>
        <v>17.29621861933736</v>
      </c>
      <c r="R69" s="30">
        <f t="shared" si="46"/>
        <v>16.282942442818136</v>
      </c>
      <c r="S69" s="30">
        <f t="shared" si="46"/>
        <v>15.272094152695214</v>
      </c>
      <c r="T69" s="30">
        <f t="shared" si="46"/>
        <v>14.289374688614377</v>
      </c>
      <c r="U69" s="30">
        <f t="shared" si="46"/>
        <v>13.317915251002452</v>
      </c>
      <c r="V69" s="30">
        <f t="shared" si="46"/>
        <v>12.392907276139836</v>
      </c>
      <c r="W69" s="30">
        <f t="shared" si="46"/>
        <v>11.518452894372505</v>
      </c>
      <c r="X69" s="30">
        <f t="shared" si="46"/>
        <v>10.695468501048545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607047808.70613694</v>
      </c>
      <c r="E147">
        <v>617203825.70185137</v>
      </c>
      <c r="F147">
        <v>599805417.08504391</v>
      </c>
      <c r="G147">
        <v>643477480.79024553</v>
      </c>
      <c r="H147">
        <v>831238779.7621423</v>
      </c>
      <c r="I147">
        <v>1080434541.6162741</v>
      </c>
      <c r="J147">
        <v>1047641373.356716</v>
      </c>
      <c r="K147">
        <v>1114983028.8407979</v>
      </c>
      <c r="L147">
        <v>1241819674.4460361</v>
      </c>
      <c r="M147">
        <v>1312470334.3555119</v>
      </c>
      <c r="N147">
        <v>1214096170.5712471</v>
      </c>
      <c r="O147">
        <v>1303430595.525557</v>
      </c>
      <c r="P147">
        <v>1414356022.5291719</v>
      </c>
      <c r="Q147">
        <v>1565167270.955761</v>
      </c>
      <c r="R147">
        <v>1781787140.3249259</v>
      </c>
      <c r="S147">
        <v>2141101206.4175179</v>
      </c>
      <c r="T147">
        <v>2375572622.3498082</v>
      </c>
      <c r="U147">
        <v>2741802222.096972</v>
      </c>
      <c r="V147">
        <v>2926045852.96417</v>
      </c>
      <c r="W147">
        <v>3095331847.9279718</v>
      </c>
      <c r="X147">
        <v>3255608291.7541971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Wealth_UGA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2014-12-03T13:26:27Z</dcterms:modified>
</cp:coreProperties>
</file>