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TUN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D72" l="1"/>
  <c r="E55"/>
  <c r="I55"/>
  <c r="M55"/>
  <c r="Q55"/>
  <c r="D12"/>
  <c r="D11"/>
  <c r="D10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<sst xmlns="http://schemas.openxmlformats.org/spreadsheetml/2006/main" count="95" uniqueCount="65">
  <si>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</si>
  <si>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</si>
  <si>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</si>
  <si>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</si>
  <si>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</si>
  <si>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</si>
  <si>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</si>
  <si>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</si>
  <si>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</si>
  <si>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</si>
  <si>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</si>
  <si>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</si>
  <si>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</si>
  <si>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</si>
  <si>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</si>
  <si>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</si>
  <si>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</si>
  <si>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</si>
  <si>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</si>
  <si>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</si>
  <si>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</si>
  <si>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</si>
  <si>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</si>
  <si>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</si>
  <si>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</si>
  <si>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</si>
  <si>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</si>
  <si>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</si>
  <si>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</si>
  <si>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</si>
  <si>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</si>
  <si>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</si>
  <si>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</si>
  <si>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</si>
  <si>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</si>
  <si>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</si>
  <si>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</si>
  <si>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</si>
  <si>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</si>
  <si>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</si>
  <si>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</si>
  <si>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</si>
  <si>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</si>
  <si>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</si>
  <si>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</si>
  <si>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</si>
  <si>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</si>
  <si>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</si>
  <si>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</si>
  <si>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</si>
  <si>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</si>
  <si>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</si>
  <si>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</si>
  <si>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</si>
  <si>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</si>
  <si>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</si>
  <si>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</si>
  <si>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</si>
  <si>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</si>
  <si>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</si>
  <si>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</si>
  <si>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</si>
  <si>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</si>
  <si>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Tunisia</t>
  </si>
  <si>
    <t>TUN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</si>
</sst>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Wealth_TUN!$B$54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Wealth_TUN!$D$52:$X$52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Wealth_TUN!$D$54:$X$54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0.30016780148909294</c:v>
                </c:pt>
                <c:pt idx="2">
                  <c:v>1.7070353674701</c:v>
                </c:pt>
                <c:pt idx="3">
                  <c:v>3.3039401333730511</c:v>
                </c:pt>
                <c:pt idx="4">
                  <c:v>4.8948451267855742</c:v>
                </c:pt>
                <c:pt idx="5">
                  <c:v>5.9361023399958857</c:v>
                </c:pt>
                <c:pt idx="6">
                  <c:v>7.0979668628021964</c:v>
                </c:pt>
                <c:pt idx="7">
                  <c:v>8.7991994257400563</c:v>
                </c:pt>
                <c:pt idx="8">
                  <c:v>10.839641289213308</c:v>
                </c:pt>
                <c:pt idx="9">
                  <c:v>13.405609851424538</c:v>
                </c:pt>
                <c:pt idx="10">
                  <c:v>16.159675132462304</c:v>
                </c:pt>
                <c:pt idx="11">
                  <c:v>19.443895114002952</c:v>
                </c:pt>
                <c:pt idx="12">
                  <c:v>22.374626944909082</c:v>
                </c:pt>
                <c:pt idx="13">
                  <c:v>24.935951598131979</c:v>
                </c:pt>
                <c:pt idx="14">
                  <c:v>27.340609656397554</c:v>
                </c:pt>
                <c:pt idx="15">
                  <c:v>29.704958513856905</c:v>
                </c:pt>
                <c:pt idx="16">
                  <c:v>32.59018768751227</c:v>
                </c:pt>
                <c:pt idx="17">
                  <c:v>35.740495415716225</c:v>
                </c:pt>
                <c:pt idx="18">
                  <c:v>39.095900220101008</c:v>
                </c:pt>
                <c:pt idx="19">
                  <c:v>42.525979603124057</c:v>
                </c:pt>
                <c:pt idx="20" formatCode="_(* #,##0.0000_);_(* \(#,##0.0000\);_(* &quot;-&quot;??_);_(@_)">
                  <c:v>46.133689660754044</c:v>
                </c:pt>
              </c:numCache>
            </c:numRef>
          </c:val>
        </c:ser>
        <c:ser>
          <c:idx val="1"/>
          <c:order val="1"/>
          <c:tx>
            <c:strRef>
              <c:f>Wealth_TUN!$B$55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Wealth_TUN!$D$52:$X$52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Wealth_TUN!$D$55:$X$55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-2.0921450738426328</c:v>
                </c:pt>
                <c:pt idx="2">
                  <c:v>-0.24246036681713212</c:v>
                </c:pt>
                <c:pt idx="3">
                  <c:v>1.7373625864854025</c:v>
                </c:pt>
                <c:pt idx="4">
                  <c:v>3.7939668188990083</c:v>
                </c:pt>
                <c:pt idx="5">
                  <c:v>5.8901748575033164</c:v>
                </c:pt>
                <c:pt idx="6">
                  <c:v>8.3063612329165259</c:v>
                </c:pt>
                <c:pt idx="7">
                  <c:v>10.769952068209143</c:v>
                </c:pt>
                <c:pt idx="8">
                  <c:v>9.0516114859191976</c:v>
                </c:pt>
                <c:pt idx="9">
                  <c:v>11.157626768964723</c:v>
                </c:pt>
                <c:pt idx="10">
                  <c:v>13.175506804593029</c:v>
                </c:pt>
                <c:pt idx="11">
                  <c:v>15.168512618030384</c:v>
                </c:pt>
                <c:pt idx="12">
                  <c:v>16.988479721935445</c:v>
                </c:pt>
                <c:pt idx="13">
                  <c:v>18.651893537698783</c:v>
                </c:pt>
                <c:pt idx="14">
                  <c:v>20.156683165270415</c:v>
                </c:pt>
                <c:pt idx="15">
                  <c:v>17.90560396320522</c:v>
                </c:pt>
                <c:pt idx="16">
                  <c:v>19.696091583886719</c:v>
                </c:pt>
                <c:pt idx="17">
                  <c:v>21.372681688726502</c:v>
                </c:pt>
                <c:pt idx="18">
                  <c:v>22.9257392254131</c:v>
                </c:pt>
                <c:pt idx="19">
                  <c:v>24.383583563827326</c:v>
                </c:pt>
                <c:pt idx="20">
                  <c:v>25.797362759793408</c:v>
                </c:pt>
              </c:numCache>
            </c:numRef>
          </c:val>
        </c:ser>
        <c:ser>
          <c:idx val="2"/>
          <c:order val="2"/>
          <c:tx>
            <c:strRef>
              <c:f>Wealth_TUN!$B$56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Wealth_TUN!$D$52:$X$52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Wealth_TUN!$D$56:$X$56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-2.2935732707465184</c:v>
                </c:pt>
                <c:pt idx="2">
                  <c:v>-5.6798683992061116</c:v>
                </c:pt>
                <c:pt idx="3">
                  <c:v>-8.8622759002862317</c:v>
                </c:pt>
                <c:pt idx="4">
                  <c:v>-12.303684330787823</c:v>
                </c:pt>
                <c:pt idx="5">
                  <c:v>-14.947358700597924</c:v>
                </c:pt>
                <c:pt idx="6">
                  <c:v>-17.720652011681047</c:v>
                </c:pt>
                <c:pt idx="7">
                  <c:v>-20.324328971114337</c:v>
                </c:pt>
                <c:pt idx="8">
                  <c:v>-22.675839910300745</c:v>
                </c:pt>
                <c:pt idx="9">
                  <c:v>-24.891978961518546</c:v>
                </c:pt>
                <c:pt idx="10">
                  <c:v>-27.190946974548037</c:v>
                </c:pt>
                <c:pt idx="11">
                  <c:v>-29.494331116149873</c:v>
                </c:pt>
                <c:pt idx="12">
                  <c:v>-31.030279574650464</c:v>
                </c:pt>
                <c:pt idx="13">
                  <c:v>-33.136325081586492</c:v>
                </c:pt>
                <c:pt idx="14">
                  <c:v>-35.245835431819103</c:v>
                </c:pt>
                <c:pt idx="15">
                  <c:v>-37.431193176347968</c:v>
                </c:pt>
                <c:pt idx="16">
                  <c:v>-39.667939333523336</c:v>
                </c:pt>
                <c:pt idx="17">
                  <c:v>-41.832781639606495</c:v>
                </c:pt>
                <c:pt idx="18">
                  <c:v>-43.759457010787642</c:v>
                </c:pt>
                <c:pt idx="19">
                  <c:v>-46.024730799678352</c:v>
                </c:pt>
                <c:pt idx="20">
                  <c:v>-47.477205885827921</c:v>
                </c:pt>
              </c:numCache>
            </c:numRef>
          </c:val>
        </c:ser>
        <c:ser>
          <c:idx val="4"/>
          <c:order val="3"/>
          <c:tx>
            <c:strRef>
              <c:f>Wealth_TUN!$B$53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Wealth_TUN!$D$52:$X$52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Wealth_TUN!$D$53:$X$53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-1.5667047528229117</c:v>
                </c:pt>
                <c:pt idx="2">
                  <c:v>-0.20691811239145208</c:v>
                </c:pt>
                <c:pt idx="3">
                  <c:v>1.3020295846414731</c:v>
                </c:pt>
                <c:pt idx="4">
                  <c:v>2.8440559851632408</c:v>
                </c:pt>
                <c:pt idx="5">
                  <c:v>4.3490197956957077</c:v>
                </c:pt>
                <c:pt idx="6">
                  <c:v>6.0954464738839365</c:v>
                </c:pt>
                <c:pt idx="7">
                  <c:v>8.0095149507986019</c:v>
                </c:pt>
                <c:pt idx="8">
                  <c:v>7.0931618105456007</c:v>
                </c:pt>
                <c:pt idx="9">
                  <c:v>8.9812625041057146</c:v>
                </c:pt>
                <c:pt idx="10">
                  <c:v>10.844025566534743</c:v>
                </c:pt>
                <c:pt idx="11">
                  <c:v>12.80882216887691</c:v>
                </c:pt>
                <c:pt idx="12">
                  <c:v>14.629841672796307</c:v>
                </c:pt>
                <c:pt idx="13">
                  <c:v>16.215431045902527</c:v>
                </c:pt>
                <c:pt idx="14">
                  <c:v>17.654391386990543</c:v>
                </c:pt>
                <c:pt idx="15">
                  <c:v>16.450859595241486</c:v>
                </c:pt>
                <c:pt idx="16">
                  <c:v>18.188794570265408</c:v>
                </c:pt>
                <c:pt idx="17">
                  <c:v>19.912279560872381</c:v>
                </c:pt>
                <c:pt idx="18">
                  <c:v>21.613403045958044</c:v>
                </c:pt>
                <c:pt idx="19">
                  <c:v>23.239569952566065</c:v>
                </c:pt>
                <c:pt idx="20">
                  <c:v>24.935554930361349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Wealth_TUN!$D$64:$X$64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1.9127949832286717</c:v>
                </c:pt>
                <c:pt idx="2">
                  <c:v>7.8991924044208739</c:v>
                </c:pt>
                <c:pt idx="3">
                  <c:v>8.4221194376601574</c:v>
                </c:pt>
                <c:pt idx="4">
                  <c:v>10.14860692720112</c:v>
                </c:pt>
                <c:pt idx="5">
                  <c:v>11.135009678498143</c:v>
                </c:pt>
                <c:pt idx="6">
                  <c:v>17.532326992416401</c:v>
                </c:pt>
                <c:pt idx="7">
                  <c:v>22.444917018225329</c:v>
                </c:pt>
                <c:pt idx="8">
                  <c:v>26.879447403276835</c:v>
                </c:pt>
                <c:pt idx="9">
                  <c:v>33.1723007584527</c:v>
                </c:pt>
                <c:pt idx="10">
                  <c:v>37.521929964595472</c:v>
                </c:pt>
                <c:pt idx="11">
                  <c:v>42.826979927529372</c:v>
                </c:pt>
                <c:pt idx="12">
                  <c:v>43.932407807318043</c:v>
                </c:pt>
                <c:pt idx="13">
                  <c:v>50.431547858877266</c:v>
                </c:pt>
                <c:pt idx="14">
                  <c:v>57.90455322831469</c:v>
                </c:pt>
                <c:pt idx="15">
                  <c:v>62.595303001053558</c:v>
                </c:pt>
                <c:pt idx="16">
                  <c:v>69.975930673265523</c:v>
                </c:pt>
                <c:pt idx="17">
                  <c:v>78.599118238618914</c:v>
                </c:pt>
                <c:pt idx="18">
                  <c:v>84.424585001888033</c:v>
                </c:pt>
                <c:pt idx="19">
                  <c:v>88.069609221361304</c:v>
                </c:pt>
                <c:pt idx="20">
                  <c:v>92.859737768426413</c:v>
                </c:pt>
              </c:numCache>
            </c:numRef>
          </c:val>
        </c:ser>
        <c:marker val="1"/>
        <c:axId val="75250688"/>
        <c:axId val="75260672"/>
      </c:lineChart>
      <c:catAx>
        <c:axId val="7525068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260672"/>
        <c:crosses val="autoZero"/>
        <c:auto val="1"/>
        <c:lblAlgn val="ctr"/>
        <c:lblOffset val="100"/>
      </c:catAx>
      <c:valAx>
        <c:axId val="7526067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2506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Wealth_TUN!$B$40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Wealth_TUN!$D$38:$X$38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Wealth_TUN!$D$40:$X$40</c:f>
              <c:numCache>
                <c:formatCode>_(* #,##0_);_(* \(#,##0\);_(* "-"??_);_(@_)</c:formatCode>
                <c:ptCount val="21"/>
                <c:pt idx="0">
                  <c:v>8057.0028857551315</c:v>
                </c:pt>
                <c:pt idx="1">
                  <c:v>8081.187414183215</c:v>
                </c:pt>
                <c:pt idx="2">
                  <c:v>8194.5387745730586</c:v>
                </c:pt>
                <c:pt idx="3">
                  <c:v>8323.2014376446205</c:v>
                </c:pt>
                <c:pt idx="4">
                  <c:v>8451.3806988734905</c:v>
                </c:pt>
                <c:pt idx="5">
                  <c:v>8535.2748225899777</c:v>
                </c:pt>
                <c:pt idx="6">
                  <c:v>8628.886280721048</c:v>
                </c:pt>
                <c:pt idx="7">
                  <c:v>8765.9546374103575</c:v>
                </c:pt>
                <c:pt idx="8">
                  <c:v>8930.3530972325534</c:v>
                </c:pt>
                <c:pt idx="9">
                  <c:v>9137.0932583374815</c:v>
                </c:pt>
                <c:pt idx="10">
                  <c:v>9358.9883775062735</c:v>
                </c:pt>
                <c:pt idx="11">
                  <c:v>9623.5980761935498</c:v>
                </c:pt>
                <c:pt idx="12">
                  <c:v>9859.7272243834013</c:v>
                </c:pt>
                <c:pt idx="13">
                  <c:v>10066.093225607128</c:v>
                </c:pt>
                <c:pt idx="14">
                  <c:v>10259.836594754128</c:v>
                </c:pt>
                <c:pt idx="15">
                  <c:v>10450.332250428946</c:v>
                </c:pt>
                <c:pt idx="16">
                  <c:v>10682.795248211009</c:v>
                </c:pt>
                <c:pt idx="17">
                  <c:v>10936.615632782568</c:v>
                </c:pt>
                <c:pt idx="18">
                  <c:v>11206.960694700616</c:v>
                </c:pt>
                <c:pt idx="19">
                  <c:v>11483.322289574475</c:v>
                </c:pt>
                <c:pt idx="20">
                  <c:v>11773.995593027401</c:v>
                </c:pt>
              </c:numCache>
            </c:numRef>
          </c:val>
        </c:ser>
        <c:ser>
          <c:idx val="1"/>
          <c:order val="1"/>
          <c:tx>
            <c:strRef>
              <c:f>Wealth_TUN!$B$41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Wealth_TUN!$D$38:$X$38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Wealth_TUN!$D$41:$X$41</c:f>
              <c:numCache>
                <c:formatCode>General</c:formatCode>
                <c:ptCount val="21"/>
                <c:pt idx="0">
                  <c:v>24952.672861019568</c:v>
                </c:pt>
                <c:pt idx="1">
                  <c:v>24430.626744965681</c:v>
                </c:pt>
                <c:pt idx="2">
                  <c:v>24892.172518870062</c:v>
                </c:pt>
                <c:pt idx="3">
                  <c:v>25386.191263635017</c:v>
                </c:pt>
                <c:pt idx="4">
                  <c:v>25899.368989795068</c:v>
                </c:pt>
                <c:pt idx="5">
                  <c:v>26422.428924154396</c:v>
                </c:pt>
                <c:pt idx="6">
                  <c:v>27025.332006123783</c:v>
                </c:pt>
                <c:pt idx="7">
                  <c:v>27640.063767888405</c:v>
                </c:pt>
                <c:pt idx="8">
                  <c:v>27211.291863751459</c:v>
                </c:pt>
                <c:pt idx="9">
                  <c:v>27736.798967732881</c:v>
                </c:pt>
                <c:pt idx="10">
                  <c:v>28240.313971751038</c:v>
                </c:pt>
                <c:pt idx="11">
                  <c:v>28737.622192479164</c:v>
                </c:pt>
                <c:pt idx="12">
                  <c:v>29191.752630094765</c:v>
                </c:pt>
                <c:pt idx="13">
                  <c:v>29606.818837867195</c:v>
                </c:pt>
                <c:pt idx="14">
                  <c:v>29982.304070881699</c:v>
                </c:pt>
                <c:pt idx="15">
                  <c:v>29420.599641747918</c:v>
                </c:pt>
                <c:pt idx="16">
                  <c:v>29867.374160353629</c:v>
                </c:pt>
                <c:pt idx="17">
                  <c:v>30285.728204434527</c:v>
                </c:pt>
                <c:pt idx="18">
                  <c:v>30673.257570907343</c:v>
                </c:pt>
                <c:pt idx="19">
                  <c:v>31037.028699494735</c:v>
                </c:pt>
                <c:pt idx="20">
                  <c:v>31389.804397241307</c:v>
                </c:pt>
              </c:numCache>
            </c:numRef>
          </c:val>
        </c:ser>
        <c:ser>
          <c:idx val="2"/>
          <c:order val="2"/>
          <c:tx>
            <c:strRef>
              <c:f>Wealth_TUN!$B$42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Wealth_TUN!$D$38:$X$38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Wealth_TUN!$D$42:$X$42</c:f>
              <c:numCache>
                <c:formatCode>_(* #,##0_);_(* \(#,##0\);_(* "-"??_);_(@_)</c:formatCode>
                <c:ptCount val="21"/>
                <c:pt idx="0">
                  <c:v>2655.5794774958094</c:v>
                </c:pt>
                <c:pt idx="1">
                  <c:v>2594.6718164165354</c:v>
                </c:pt>
                <c:pt idx="2">
                  <c:v>2504.7460579377221</c:v>
                </c:pt>
                <c:pt idx="3">
                  <c:v>2420.2346974487514</c:v>
                </c:pt>
                <c:pt idx="4">
                  <c:v>2328.8453614315404</c:v>
                </c:pt>
                <c:pt idx="5">
                  <c:v>2258.6404874150467</c:v>
                </c:pt>
                <c:pt idx="6">
                  <c:v>2184.9934793951593</c:v>
                </c:pt>
                <c:pt idx="7">
                  <c:v>2115.850768400162</c:v>
                </c:pt>
                <c:pt idx="8">
                  <c:v>2053.4045264880588</c:v>
                </c:pt>
                <c:pt idx="9">
                  <c:v>1994.5531926511485</c:v>
                </c:pt>
                <c:pt idx="10">
                  <c:v>1933.5022699029441</c:v>
                </c:pt>
                <c:pt idx="11">
                  <c:v>1872.3340733506727</c:v>
                </c:pt>
                <c:pt idx="12">
                  <c:v>1831.5457413018178</c:v>
                </c:pt>
                <c:pt idx="13">
                  <c:v>1775.6180290329019</c:v>
                </c:pt>
                <c:pt idx="14">
                  <c:v>1719.5983050964749</c:v>
                </c:pt>
                <c:pt idx="15">
                  <c:v>1661.564393322901</c:v>
                </c:pt>
                <c:pt idx="16">
                  <c:v>1602.1658214092756</c:v>
                </c:pt>
                <c:pt idx="17">
                  <c:v>1544.6767134087843</c:v>
                </c:pt>
                <c:pt idx="18">
                  <c:v>1493.5123176537318</c:v>
                </c:pt>
                <c:pt idx="19">
                  <c:v>1433.3561718068584</c:v>
                </c:pt>
                <c:pt idx="20">
                  <c:v>1394.7845415033307</c:v>
                </c:pt>
              </c:numCache>
            </c:numRef>
          </c:val>
        </c:ser>
        <c:overlap val="100"/>
        <c:axId val="77735424"/>
        <c:axId val="77736960"/>
      </c:barChart>
      <c:catAx>
        <c:axId val="7773542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736960"/>
        <c:crosses val="autoZero"/>
        <c:auto val="1"/>
        <c:lblAlgn val="ctr"/>
        <c:lblOffset val="100"/>
      </c:catAx>
      <c:valAx>
        <c:axId val="7773696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73542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Wealth_TUN!$B$67:$B$69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Wealth_TUN!$C$67:$C$69</c:f>
              <c:numCache>
                <c:formatCode>_(* #,##0_);_(* \(#,##0\);_(* "-"??_);_(@_)</c:formatCode>
                <c:ptCount val="3"/>
                <c:pt idx="0">
                  <c:v>24.0479197129875</c:v>
                </c:pt>
                <c:pt idx="1">
                  <c:v>70.884453168457227</c:v>
                </c:pt>
                <c:pt idx="2">
                  <c:v>5.0676271185552597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Wealth_TUN!$B$72:$B$75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Wealth_TUN!$C$72:$C$75</c:f>
              <c:numCache>
                <c:formatCode>_(* #,##0_);_(* \(#,##0\);_(* "-"??_);_(@_)</c:formatCode>
                <c:ptCount val="4"/>
                <c:pt idx="0">
                  <c:v>33.04749154674488</c:v>
                </c:pt>
                <c:pt idx="1">
                  <c:v>7.5661440273848468</c:v>
                </c:pt>
                <c:pt idx="2">
                  <c:v>55.759224472925638</c:v>
                </c:pt>
                <c:pt idx="3">
                  <c:v>3.6271399529446482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292994030510.71204</v>
      </c>
      <c r="E7" s="13">
        <f t="shared" ref="E7:X7" si="0">+E8+E9+E10</f>
        <v>294037427552.62817</v>
      </c>
      <c r="F7" s="13">
        <f t="shared" si="0"/>
        <v>303538220466.97375</v>
      </c>
      <c r="G7" s="13">
        <f t="shared" si="0"/>
        <v>313349223540.46985</v>
      </c>
      <c r="H7" s="13">
        <f t="shared" si="0"/>
        <v>323098411850.37024</v>
      </c>
      <c r="I7" s="13">
        <f t="shared" si="0"/>
        <v>332547499880.24896</v>
      </c>
      <c r="J7" s="13">
        <f t="shared" si="0"/>
        <v>342573898196.59491</v>
      </c>
      <c r="K7" s="13">
        <f t="shared" si="0"/>
        <v>352970879395.61072</v>
      </c>
      <c r="L7" s="13">
        <f t="shared" si="0"/>
        <v>353887293384.59247</v>
      </c>
      <c r="M7" s="13">
        <f t="shared" si="0"/>
        <v>363903760205.17285</v>
      </c>
      <c r="N7" s="13">
        <f t="shared" si="0"/>
        <v>373826825816.91986</v>
      </c>
      <c r="O7" s="13">
        <f t="shared" si="0"/>
        <v>384087735549.07227</v>
      </c>
      <c r="P7" s="13">
        <f t="shared" si="0"/>
        <v>393874427534.35162</v>
      </c>
      <c r="Q7" s="13">
        <f t="shared" si="0"/>
        <v>402970070294.77191</v>
      </c>
      <c r="R7" s="13">
        <f t="shared" si="0"/>
        <v>411812883914.41754</v>
      </c>
      <c r="S7" s="13">
        <f t="shared" si="0"/>
        <v>411674837886.45038</v>
      </c>
      <c r="T7" s="13">
        <f t="shared" si="0"/>
        <v>422275012741.55994</v>
      </c>
      <c r="U7" s="13">
        <f t="shared" si="0"/>
        <v>433245656441.40277</v>
      </c>
      <c r="V7" s="13">
        <f t="shared" si="0"/>
        <v>444464713749.12201</v>
      </c>
      <c r="W7" s="13">
        <f t="shared" si="0"/>
        <v>455584086602.4176</v>
      </c>
      <c r="X7" s="13">
        <f t="shared" si="0"/>
        <v>467015583610.92371</v>
      </c>
    </row>
    <row r="8" spans="1:24" s="22" customFormat="1" ht="15.75">
      <c r="A8" s="19">
        <v>1</v>
      </c>
      <c r="B8" s="20" t="s">
        <v>5</v>
      </c>
      <c r="C8" s="20"/>
      <c r="D8" s="21">
        <v>66189173033.798714</v>
      </c>
      <c r="E8" s="21">
        <v>67684688250.796562</v>
      </c>
      <c r="F8" s="21">
        <v>69886312679.607651</v>
      </c>
      <c r="G8" s="21">
        <v>72186426919.771042</v>
      </c>
      <c r="H8" s="21">
        <v>74445415169.36525</v>
      </c>
      <c r="I8" s="21">
        <v>76267144488.573685</v>
      </c>
      <c r="J8" s="21">
        <v>78120845342.742767</v>
      </c>
      <c r="K8" s="21">
        <v>80321302768.488266</v>
      </c>
      <c r="L8" s="21">
        <v>82742096919.783478</v>
      </c>
      <c r="M8" s="21">
        <v>85545551365.241959</v>
      </c>
      <c r="N8" s="21">
        <v>88499689099.339493</v>
      </c>
      <c r="O8" s="21">
        <v>91871226725.272156</v>
      </c>
      <c r="P8" s="21">
        <v>94990386830.610077</v>
      </c>
      <c r="Q8" s="21">
        <v>97864370236.133118</v>
      </c>
      <c r="R8" s="21">
        <v>100690128679.44637</v>
      </c>
      <c r="S8" s="21">
        <v>103584884604.1283</v>
      </c>
      <c r="T8" s="21">
        <v>107018448086.97617</v>
      </c>
      <c r="U8" s="21">
        <v>110791941034.64027</v>
      </c>
      <c r="V8" s="21">
        <v>114841368500.82297</v>
      </c>
      <c r="W8" s="21">
        <v>119025657547.12317</v>
      </c>
      <c r="X8" s="21">
        <v>123402470726.81107</v>
      </c>
    </row>
    <row r="9" spans="1:24" s="22" customFormat="1" ht="15.75">
      <c r="A9" s="19">
        <v>2</v>
      </c>
      <c r="B9" s="20" t="s">
        <v>38</v>
      </c>
      <c r="C9" s="20"/>
      <c r="D9" s="21">
        <v>204988977299.96329</v>
      </c>
      <c r="E9" s="21">
        <v>204620839766.98691</v>
      </c>
      <c r="F9" s="21">
        <v>212290429002.10394</v>
      </c>
      <c r="G9" s="21">
        <v>220172304389.4404</v>
      </c>
      <c r="H9" s="21">
        <v>228138968739.96915</v>
      </c>
      <c r="I9" s="21">
        <v>236098221367.64691</v>
      </c>
      <c r="J9" s="21">
        <v>244671411037.56116</v>
      </c>
      <c r="K9" s="21">
        <v>253262311096.87167</v>
      </c>
      <c r="L9" s="21">
        <v>252119857321.29303</v>
      </c>
      <c r="M9" s="21">
        <v>259684310285.05374</v>
      </c>
      <c r="N9" s="21">
        <v>267043713033.61252</v>
      </c>
      <c r="O9" s="21">
        <v>274342359592.25934</v>
      </c>
      <c r="P9" s="21">
        <v>281238599353.8064</v>
      </c>
      <c r="Q9" s="21">
        <v>287842821969.13568</v>
      </c>
      <c r="R9" s="21">
        <v>294246601992.36963</v>
      </c>
      <c r="S9" s="21">
        <v>291620337597.36462</v>
      </c>
      <c r="T9" s="21">
        <v>299206336619.56366</v>
      </c>
      <c r="U9" s="21">
        <v>306805571858.901</v>
      </c>
      <c r="V9" s="21">
        <v>314318839137.79803</v>
      </c>
      <c r="W9" s="21">
        <v>321701564765.81708</v>
      </c>
      <c r="X9" s="21">
        <v>328994468160.396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21815880176.950073</v>
      </c>
      <c r="E10" s="21">
        <f t="shared" ref="E10:X10" si="1">+E13+E16+E19+E23</f>
        <v>21731899534.844723</v>
      </c>
      <c r="F10" s="21">
        <f t="shared" si="1"/>
        <v>21361478785.262127</v>
      </c>
      <c r="G10" s="21">
        <f t="shared" si="1"/>
        <v>20990492231.258438</v>
      </c>
      <c r="H10" s="21">
        <f t="shared" si="1"/>
        <v>20514027941.035805</v>
      </c>
      <c r="I10" s="21">
        <f t="shared" si="1"/>
        <v>20182134024.028366</v>
      </c>
      <c r="J10" s="21">
        <f t="shared" si="1"/>
        <v>19781641816.290932</v>
      </c>
      <c r="K10" s="21">
        <f t="shared" si="1"/>
        <v>19387265530.250797</v>
      </c>
      <c r="L10" s="21">
        <f t="shared" si="1"/>
        <v>19025339143.515911</v>
      </c>
      <c r="M10" s="21">
        <f t="shared" si="1"/>
        <v>18673898554.877163</v>
      </c>
      <c r="N10" s="21">
        <f t="shared" si="1"/>
        <v>18283423683.967819</v>
      </c>
      <c r="O10" s="21">
        <f t="shared" si="1"/>
        <v>17874149231.540752</v>
      </c>
      <c r="P10" s="21">
        <f t="shared" si="1"/>
        <v>17645441349.935146</v>
      </c>
      <c r="Q10" s="21">
        <f t="shared" si="1"/>
        <v>17262878089.503098</v>
      </c>
      <c r="R10" s="21">
        <f t="shared" si="1"/>
        <v>16876153242.601549</v>
      </c>
      <c r="S10" s="21">
        <f t="shared" si="1"/>
        <v>16469615684.957439</v>
      </c>
      <c r="T10" s="21">
        <f t="shared" si="1"/>
        <v>16050228035.020123</v>
      </c>
      <c r="U10" s="21">
        <f t="shared" si="1"/>
        <v>15648143547.861519</v>
      </c>
      <c r="V10" s="21">
        <f t="shared" si="1"/>
        <v>15304506110.501024</v>
      </c>
      <c r="W10" s="21">
        <f t="shared" si="1"/>
        <v>14856864289.477373</v>
      </c>
      <c r="X10" s="21">
        <f t="shared" si="1"/>
        <v>14618644723.716673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6842974639.6609917</v>
      </c>
      <c r="E11" s="38">
        <f t="shared" ref="E11:X11" si="2">+E13+E16</f>
        <v>7181409219.48524</v>
      </c>
      <c r="F11" s="38">
        <f t="shared" si="2"/>
        <v>7258106356.4877844</v>
      </c>
      <c r="G11" s="38">
        <f t="shared" si="2"/>
        <v>7286310570.5922461</v>
      </c>
      <c r="H11" s="38">
        <f t="shared" si="2"/>
        <v>7186443731.9145927</v>
      </c>
      <c r="I11" s="38">
        <f t="shared" si="2"/>
        <v>7213404537.7396164</v>
      </c>
      <c r="J11" s="38">
        <f t="shared" si="2"/>
        <v>7185033675.1296482</v>
      </c>
      <c r="K11" s="38">
        <f t="shared" si="2"/>
        <v>7185882907.0864735</v>
      </c>
      <c r="L11" s="38">
        <f t="shared" si="2"/>
        <v>7217817346.0292492</v>
      </c>
      <c r="M11" s="38">
        <f t="shared" si="2"/>
        <v>7270268021.5827532</v>
      </c>
      <c r="N11" s="38">
        <f t="shared" si="2"/>
        <v>7272360661.8190165</v>
      </c>
      <c r="O11" s="38">
        <f t="shared" si="2"/>
        <v>7240045713.3109894</v>
      </c>
      <c r="P11" s="38">
        <f t="shared" si="2"/>
        <v>7404189272.9541683</v>
      </c>
      <c r="Q11" s="38">
        <f t="shared" si="2"/>
        <v>7417258726.645628</v>
      </c>
      <c r="R11" s="38">
        <f t="shared" si="2"/>
        <v>7445870783.8300629</v>
      </c>
      <c r="S11" s="38">
        <f t="shared" si="2"/>
        <v>7442154225.7491102</v>
      </c>
      <c r="T11" s="38">
        <f t="shared" si="2"/>
        <v>7429269827.8966427</v>
      </c>
      <c r="U11" s="38">
        <f t="shared" si="2"/>
        <v>7426954400.4193993</v>
      </c>
      <c r="V11" s="38">
        <f t="shared" si="2"/>
        <v>7472510191.7005196</v>
      </c>
      <c r="W11" s="38">
        <f t="shared" si="2"/>
        <v>7413619687.5088463</v>
      </c>
      <c r="X11" s="38">
        <f t="shared" si="2"/>
        <v>7566730294.9613552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14972905537.289082</v>
      </c>
      <c r="E12" s="38">
        <f t="shared" ref="E12:X12" si="3">+E23+E19</f>
        <v>14550490315.35948</v>
      </c>
      <c r="F12" s="38">
        <f t="shared" si="3"/>
        <v>14103372428.774342</v>
      </c>
      <c r="G12" s="38">
        <f t="shared" si="3"/>
        <v>13704181660.666191</v>
      </c>
      <c r="H12" s="38">
        <f t="shared" si="3"/>
        <v>13327584209.12121</v>
      </c>
      <c r="I12" s="38">
        <f t="shared" si="3"/>
        <v>12968729486.288752</v>
      </c>
      <c r="J12" s="38">
        <f t="shared" si="3"/>
        <v>12596608141.161282</v>
      </c>
      <c r="K12" s="38">
        <f t="shared" si="3"/>
        <v>12201382623.164326</v>
      </c>
      <c r="L12" s="38">
        <f t="shared" si="3"/>
        <v>11807521797.486662</v>
      </c>
      <c r="M12" s="38">
        <f t="shared" si="3"/>
        <v>11403630533.294409</v>
      </c>
      <c r="N12" s="38">
        <f t="shared" si="3"/>
        <v>11011063022.148804</v>
      </c>
      <c r="O12" s="38">
        <f t="shared" si="3"/>
        <v>10634103518.229761</v>
      </c>
      <c r="P12" s="38">
        <f t="shared" si="3"/>
        <v>10241252076.980976</v>
      </c>
      <c r="Q12" s="38">
        <f t="shared" si="3"/>
        <v>9845619362.8574696</v>
      </c>
      <c r="R12" s="38">
        <f t="shared" si="3"/>
        <v>9430282458.7714863</v>
      </c>
      <c r="S12" s="38">
        <f t="shared" si="3"/>
        <v>9027461459.2083282</v>
      </c>
      <c r="T12" s="38">
        <f t="shared" si="3"/>
        <v>8620958207.1234798</v>
      </c>
      <c r="U12" s="38">
        <f t="shared" si="3"/>
        <v>8221189147.4421186</v>
      </c>
      <c r="V12" s="38">
        <f t="shared" si="3"/>
        <v>7831995918.8005047</v>
      </c>
      <c r="W12" s="38">
        <f t="shared" si="3"/>
        <v>7443244601.9685259</v>
      </c>
      <c r="X12" s="38">
        <f t="shared" si="3"/>
        <v>7051914428.7553167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5374010583.7311182</v>
      </c>
      <c r="E13" s="13">
        <f t="shared" ref="E13:X13" si="4">+E14+E15</f>
        <v>5725895126.8120775</v>
      </c>
      <c r="F13" s="13">
        <f t="shared" si="4"/>
        <v>5816042227.0713339</v>
      </c>
      <c r="G13" s="13">
        <f t="shared" si="4"/>
        <v>5857696404.4325075</v>
      </c>
      <c r="H13" s="13">
        <f t="shared" si="4"/>
        <v>5771279529.0115652</v>
      </c>
      <c r="I13" s="13">
        <f t="shared" si="4"/>
        <v>5811690298.0933008</v>
      </c>
      <c r="J13" s="13">
        <f t="shared" si="4"/>
        <v>5796769398.7400446</v>
      </c>
      <c r="K13" s="13">
        <f t="shared" si="4"/>
        <v>5811068593.9535818</v>
      </c>
      <c r="L13" s="13">
        <f t="shared" si="4"/>
        <v>5856452996.1530695</v>
      </c>
      <c r="M13" s="13">
        <f t="shared" si="4"/>
        <v>5922353634.9632845</v>
      </c>
      <c r="N13" s="13">
        <f t="shared" si="4"/>
        <v>5937896238.4562597</v>
      </c>
      <c r="O13" s="13">
        <f t="shared" si="4"/>
        <v>5905567623.1908712</v>
      </c>
      <c r="P13" s="13">
        <f t="shared" si="4"/>
        <v>6069697516.0766897</v>
      </c>
      <c r="Q13" s="13">
        <f t="shared" si="4"/>
        <v>6082753303.0107889</v>
      </c>
      <c r="R13" s="13">
        <f t="shared" si="4"/>
        <v>6111351693.4378633</v>
      </c>
      <c r="S13" s="13">
        <f t="shared" si="4"/>
        <v>6107621468.5995493</v>
      </c>
      <c r="T13" s="13">
        <f t="shared" si="4"/>
        <v>6096430794.0846071</v>
      </c>
      <c r="U13" s="13">
        <f t="shared" si="4"/>
        <v>6095809089.9448881</v>
      </c>
      <c r="V13" s="13">
        <f t="shared" si="4"/>
        <v>6143058604.5635328</v>
      </c>
      <c r="W13" s="13">
        <f t="shared" si="4"/>
        <v>6085861823.709384</v>
      </c>
      <c r="X13" s="13">
        <f t="shared" si="4"/>
        <v>6240666154.4994173</v>
      </c>
    </row>
    <row r="14" spans="1:24" ht="15.75">
      <c r="A14" s="8" t="s">
        <v>43</v>
      </c>
      <c r="B14" s="2" t="s">
        <v>27</v>
      </c>
      <c r="C14" s="10"/>
      <c r="D14" s="11">
        <v>3015886781.7769151</v>
      </c>
      <c r="E14" s="11">
        <v>3030807681.1301713</v>
      </c>
      <c r="F14" s="11">
        <v>3034537905.9684854</v>
      </c>
      <c r="G14" s="11">
        <v>3078678899.888535</v>
      </c>
      <c r="H14" s="11">
        <v>2992262024.4675927</v>
      </c>
      <c r="I14" s="11">
        <v>3032672793.5493283</v>
      </c>
      <c r="J14" s="11">
        <v>3063758000.5352788</v>
      </c>
      <c r="K14" s="11">
        <v>3056919254.9983697</v>
      </c>
      <c r="L14" s="11">
        <v>3077435491.609097</v>
      </c>
      <c r="M14" s="11">
        <v>3117224556.5511136</v>
      </c>
      <c r="N14" s="11">
        <v>3102303657.1978574</v>
      </c>
      <c r="O14" s="11">
        <v>3051945621.8806176</v>
      </c>
      <c r="P14" s="11">
        <v>3051323917.7408986</v>
      </c>
      <c r="Q14" s="11">
        <v>3065001408.8147168</v>
      </c>
      <c r="R14" s="11">
        <v>3074326970.910502</v>
      </c>
      <c r="S14" s="11">
        <v>3043863468.0642705</v>
      </c>
      <c r="T14" s="11">
        <v>3074326970.910502</v>
      </c>
      <c r="U14" s="11">
        <v>3068109929.5133119</v>
      </c>
      <c r="V14" s="11">
        <v>3134010568.3235269</v>
      </c>
      <c r="W14" s="11">
        <v>3068731633.6530309</v>
      </c>
      <c r="X14" s="11">
        <v>3224157668.5827832</v>
      </c>
    </row>
    <row r="15" spans="1:24" ht="15.75">
      <c r="A15" s="8" t="s">
        <v>47</v>
      </c>
      <c r="B15" s="2" t="s">
        <v>6</v>
      </c>
      <c r="C15" s="10"/>
      <c r="D15" s="11">
        <v>2358123801.9542031</v>
      </c>
      <c r="E15" s="11">
        <v>2695087445.6819062</v>
      </c>
      <c r="F15" s="11">
        <v>2781504321.1028485</v>
      </c>
      <c r="G15" s="11">
        <v>2779017504.5439725</v>
      </c>
      <c r="H15" s="11">
        <v>2779017504.5439725</v>
      </c>
      <c r="I15" s="11">
        <v>2779017504.5439725</v>
      </c>
      <c r="J15" s="11">
        <v>2733011398.2047658</v>
      </c>
      <c r="K15" s="11">
        <v>2754149338.9552121</v>
      </c>
      <c r="L15" s="11">
        <v>2779017504.5439725</v>
      </c>
      <c r="M15" s="11">
        <v>2805129078.4121709</v>
      </c>
      <c r="N15" s="11">
        <v>2835592581.2584023</v>
      </c>
      <c r="O15" s="11">
        <v>2853622001.3102536</v>
      </c>
      <c r="P15" s="11">
        <v>3018373598.3357911</v>
      </c>
      <c r="Q15" s="11">
        <v>3017751894.1960721</v>
      </c>
      <c r="R15" s="11">
        <v>3037024722.5273614</v>
      </c>
      <c r="S15" s="11">
        <v>3063758000.5352788</v>
      </c>
      <c r="T15" s="11">
        <v>3022103823.1741052</v>
      </c>
      <c r="U15" s="11">
        <v>3027699160.4315763</v>
      </c>
      <c r="V15" s="11">
        <v>3009048036.240006</v>
      </c>
      <c r="W15" s="11">
        <v>3017130190.0563531</v>
      </c>
      <c r="X15" s="11">
        <v>3016508485.9166341</v>
      </c>
    </row>
    <row r="16" spans="1:24" ht="15.75">
      <c r="A16" s="15" t="s">
        <v>44</v>
      </c>
      <c r="B16" s="10" t="s">
        <v>11</v>
      </c>
      <c r="C16" s="10"/>
      <c r="D16" s="13">
        <f>+D17+D18</f>
        <v>1468964055.9298739</v>
      </c>
      <c r="E16" s="13">
        <f t="shared" ref="E16:X16" si="5">+E17+E18</f>
        <v>1455514092.6731625</v>
      </c>
      <c r="F16" s="13">
        <f t="shared" si="5"/>
        <v>1442064129.4164505</v>
      </c>
      <c r="G16" s="13">
        <f t="shared" si="5"/>
        <v>1428614166.1597388</v>
      </c>
      <c r="H16" s="13">
        <f t="shared" si="5"/>
        <v>1415164202.9030271</v>
      </c>
      <c r="I16" s="13">
        <f t="shared" si="5"/>
        <v>1401714239.6463153</v>
      </c>
      <c r="J16" s="13">
        <f t="shared" si="5"/>
        <v>1388264276.3896036</v>
      </c>
      <c r="K16" s="13">
        <f t="shared" si="5"/>
        <v>1374814313.1328917</v>
      </c>
      <c r="L16" s="13">
        <f t="shared" si="5"/>
        <v>1361364349.8761802</v>
      </c>
      <c r="M16" s="13">
        <f t="shared" si="5"/>
        <v>1347914386.6194685</v>
      </c>
      <c r="N16" s="13">
        <f t="shared" si="5"/>
        <v>1334464423.3627567</v>
      </c>
      <c r="O16" s="13">
        <f t="shared" si="5"/>
        <v>1334478090.1201177</v>
      </c>
      <c r="P16" s="13">
        <f t="shared" si="5"/>
        <v>1334491756.8774784</v>
      </c>
      <c r="Q16" s="13">
        <f t="shared" si="5"/>
        <v>1334505423.6348393</v>
      </c>
      <c r="R16" s="13">
        <f t="shared" si="5"/>
        <v>1334519090.3922</v>
      </c>
      <c r="S16" s="13">
        <f t="shared" si="5"/>
        <v>1334532757.1495609</v>
      </c>
      <c r="T16" s="13">
        <f t="shared" si="5"/>
        <v>1332839033.812036</v>
      </c>
      <c r="U16" s="13">
        <f t="shared" si="5"/>
        <v>1331145310.4745116</v>
      </c>
      <c r="V16" s="13">
        <f t="shared" si="5"/>
        <v>1329451587.136987</v>
      </c>
      <c r="W16" s="13">
        <f t="shared" si="5"/>
        <v>1327757863.7994626</v>
      </c>
      <c r="X16" s="13">
        <f t="shared" si="5"/>
        <v>1326064140.4619377</v>
      </c>
    </row>
    <row r="17" spans="1:24">
      <c r="A17" s="8" t="s">
        <v>45</v>
      </c>
      <c r="B17" s="2" t="s">
        <v>7</v>
      </c>
      <c r="C17" s="2"/>
      <c r="D17" s="14">
        <v>5384601.7412672285</v>
      </c>
      <c r="E17" s="14">
        <v>5315936.3514227532</v>
      </c>
      <c r="F17" s="14">
        <v>5247270.9615782779</v>
      </c>
      <c r="G17" s="14">
        <v>5178605.5717338026</v>
      </c>
      <c r="H17" s="14">
        <v>5109940.1818893272</v>
      </c>
      <c r="I17" s="14">
        <v>5041274.7920448529</v>
      </c>
      <c r="J17" s="14">
        <v>4972609.4022003766</v>
      </c>
      <c r="K17" s="14">
        <v>4903944.0123559022</v>
      </c>
      <c r="L17" s="14">
        <v>4835278.622511426</v>
      </c>
      <c r="M17" s="14">
        <v>4766613.2326669507</v>
      </c>
      <c r="N17" s="14">
        <v>4697947.8428224763</v>
      </c>
      <c r="O17" s="14">
        <v>4711614.6001834134</v>
      </c>
      <c r="P17" s="14">
        <v>4725281.3575443514</v>
      </c>
      <c r="Q17" s="14">
        <v>4738948.1149052894</v>
      </c>
      <c r="R17" s="14">
        <v>4752614.8722662264</v>
      </c>
      <c r="S17" s="14">
        <v>4766281.6296271645</v>
      </c>
      <c r="T17" s="14">
        <v>4745220.5254608393</v>
      </c>
      <c r="U17" s="14">
        <v>4724159.4212945132</v>
      </c>
      <c r="V17" s="14">
        <v>4703098.317128187</v>
      </c>
      <c r="W17" s="14">
        <v>4682037.2129618619</v>
      </c>
      <c r="X17" s="14">
        <v>4660976.1087955358</v>
      </c>
    </row>
    <row r="18" spans="1:24">
      <c r="A18" s="8" t="s">
        <v>46</v>
      </c>
      <c r="B18" s="2" t="s">
        <v>62</v>
      </c>
      <c r="C18" s="2"/>
      <c r="D18" s="14">
        <v>1463579454.1886067</v>
      </c>
      <c r="E18" s="14">
        <v>1450198156.3217397</v>
      </c>
      <c r="F18" s="14">
        <v>1436816858.4548721</v>
      </c>
      <c r="G18" s="14">
        <v>1423435560.5880051</v>
      </c>
      <c r="H18" s="14">
        <v>1410054262.7211378</v>
      </c>
      <c r="I18" s="14">
        <v>1396672964.8542705</v>
      </c>
      <c r="J18" s="14">
        <v>1383291666.9874032</v>
      </c>
      <c r="K18" s="14">
        <v>1369910369.1205359</v>
      </c>
      <c r="L18" s="14">
        <v>1356529071.2536688</v>
      </c>
      <c r="M18" s="14">
        <v>1343147773.3868015</v>
      </c>
      <c r="N18" s="14">
        <v>1329766475.5199342</v>
      </c>
      <c r="O18" s="14">
        <v>1329766475.5199342</v>
      </c>
      <c r="P18" s="14">
        <v>1329766475.5199339</v>
      </c>
      <c r="Q18" s="14">
        <v>1329766475.5199339</v>
      </c>
      <c r="R18" s="14">
        <v>1329766475.5199337</v>
      </c>
      <c r="S18" s="14">
        <v>1329766475.5199337</v>
      </c>
      <c r="T18" s="14">
        <v>1328093813.2865753</v>
      </c>
      <c r="U18" s="14">
        <v>1326421151.0532172</v>
      </c>
      <c r="V18" s="14">
        <v>1324748488.8198588</v>
      </c>
      <c r="W18" s="14">
        <v>1323075826.5865006</v>
      </c>
      <c r="X18" s="14">
        <v>1321403164.353142</v>
      </c>
    </row>
    <row r="19" spans="1:24" ht="15.75">
      <c r="A19" s="15" t="s">
        <v>48</v>
      </c>
      <c r="B19" s="10" t="s">
        <v>12</v>
      </c>
      <c r="C19" s="10"/>
      <c r="D19" s="13">
        <f>+D20+D21+D22</f>
        <v>14029966114.04277</v>
      </c>
      <c r="E19" s="13">
        <f t="shared" ref="E19:X19" si="6">+E20+E21+E22</f>
        <v>13631757506.808235</v>
      </c>
      <c r="F19" s="13">
        <f t="shared" si="6"/>
        <v>13208782532.498257</v>
      </c>
      <c r="G19" s="13">
        <f t="shared" si="6"/>
        <v>12830460061.315514</v>
      </c>
      <c r="H19" s="13">
        <f t="shared" si="6"/>
        <v>12475070073.683952</v>
      </c>
      <c r="I19" s="13">
        <f t="shared" si="6"/>
        <v>12140229897.948853</v>
      </c>
      <c r="J19" s="13">
        <f t="shared" si="6"/>
        <v>11795359667.591999</v>
      </c>
      <c r="K19" s="13">
        <f t="shared" si="6"/>
        <v>11427656597.95607</v>
      </c>
      <c r="L19" s="13">
        <f t="shared" si="6"/>
        <v>11064095197.989605</v>
      </c>
      <c r="M19" s="13">
        <f t="shared" si="6"/>
        <v>10690714862.517929</v>
      </c>
      <c r="N19" s="13">
        <f t="shared" si="6"/>
        <v>10329782104.191385</v>
      </c>
      <c r="O19" s="13">
        <f t="shared" si="6"/>
        <v>9983545794.1753082</v>
      </c>
      <c r="P19" s="13">
        <f t="shared" si="6"/>
        <v>9619127216.9441376</v>
      </c>
      <c r="Q19" s="13">
        <f t="shared" si="6"/>
        <v>9253561846.8512669</v>
      </c>
      <c r="R19" s="13">
        <f t="shared" si="6"/>
        <v>8868905454.9798679</v>
      </c>
      <c r="S19" s="13">
        <f t="shared" si="6"/>
        <v>8497411290.3410378</v>
      </c>
      <c r="T19" s="13">
        <f t="shared" si="6"/>
        <v>8120777598.3915691</v>
      </c>
      <c r="U19" s="13">
        <f t="shared" si="6"/>
        <v>7751503080.7111397</v>
      </c>
      <c r="V19" s="13">
        <f t="shared" si="6"/>
        <v>7391621882.6504517</v>
      </c>
      <c r="W19" s="13">
        <f t="shared" si="6"/>
        <v>7031105264.8543272</v>
      </c>
      <c r="X19" s="13">
        <f t="shared" si="6"/>
        <v>6670827925.3695107</v>
      </c>
    </row>
    <row r="20" spans="1:24" s="16" customFormat="1">
      <c r="A20" s="8" t="s">
        <v>59</v>
      </c>
      <c r="B20" s="2" t="s">
        <v>13</v>
      </c>
      <c r="C20" s="2"/>
      <c r="D20" s="11">
        <v>10336929800.9716</v>
      </c>
      <c r="E20" s="11">
        <v>9947452565.1893482</v>
      </c>
      <c r="F20" s="11">
        <v>9539895010.0212402</v>
      </c>
      <c r="G20" s="11">
        <v>9175837416.9486656</v>
      </c>
      <c r="H20" s="11">
        <v>8833937398.2108822</v>
      </c>
      <c r="I20" s="11">
        <v>8511812282.1531706</v>
      </c>
      <c r="J20" s="11">
        <v>8197391454.601512</v>
      </c>
      <c r="K20" s="11">
        <v>7893670674.4043417</v>
      </c>
      <c r="L20" s="11">
        <v>7603342015.3617592</v>
      </c>
      <c r="M20" s="11">
        <v>7303194420.8139668</v>
      </c>
      <c r="N20" s="11">
        <v>7014723532.4542103</v>
      </c>
      <c r="O20" s="11">
        <v>6755210205.1111507</v>
      </c>
      <c r="P20" s="11">
        <v>6473660255.7675314</v>
      </c>
      <c r="Q20" s="11">
        <v>6196359610.2618666</v>
      </c>
      <c r="R20" s="11">
        <v>5904207733.2416878</v>
      </c>
      <c r="S20" s="11">
        <v>5629072438.2395449</v>
      </c>
      <c r="T20" s="11">
        <v>5348797615.9267626</v>
      </c>
      <c r="U20" s="11">
        <v>5040421903.85672</v>
      </c>
      <c r="V20" s="11">
        <v>4733345366.3569365</v>
      </c>
      <c r="W20" s="11">
        <v>4442592570.1777735</v>
      </c>
      <c r="X20" s="11">
        <v>4160558632.8379464</v>
      </c>
    </row>
    <row r="21" spans="1:24" s="16" customFormat="1">
      <c r="A21" s="8" t="s">
        <v>60</v>
      </c>
      <c r="B21" s="2" t="s">
        <v>14</v>
      </c>
      <c r="C21" s="2"/>
      <c r="D21" s="11">
        <v>3693036313.0711703</v>
      </c>
      <c r="E21" s="11">
        <v>3684304941.6188869</v>
      </c>
      <c r="F21" s="11">
        <v>3668887522.4770169</v>
      </c>
      <c r="G21" s="11">
        <v>3654622644.3668475</v>
      </c>
      <c r="H21" s="11">
        <v>3641132675.4730692</v>
      </c>
      <c r="I21" s="11">
        <v>3628417615.7956815</v>
      </c>
      <c r="J21" s="11">
        <v>3597968212.9904881</v>
      </c>
      <c r="K21" s="11">
        <v>3533985923.5517278</v>
      </c>
      <c r="L21" s="11">
        <v>3460753182.6278453</v>
      </c>
      <c r="M21" s="11">
        <v>3387520441.7039633</v>
      </c>
      <c r="N21" s="11">
        <v>3315058571.7371745</v>
      </c>
      <c r="O21" s="11">
        <v>3228335589.0641565</v>
      </c>
      <c r="P21" s="11">
        <v>3145466961.1766057</v>
      </c>
      <c r="Q21" s="11">
        <v>3057202236.5893998</v>
      </c>
      <c r="R21" s="11">
        <v>2964697721.7381806</v>
      </c>
      <c r="S21" s="11">
        <v>2868338852.1014934</v>
      </c>
      <c r="T21" s="11">
        <v>2771979982.4648066</v>
      </c>
      <c r="U21" s="11">
        <v>2711081176.8544202</v>
      </c>
      <c r="V21" s="11">
        <v>2658276516.2935152</v>
      </c>
      <c r="W21" s="11">
        <v>2588512694.6765537</v>
      </c>
      <c r="X21" s="11">
        <v>2510269292.5315642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942939423.24631202</v>
      </c>
      <c r="E23" s="13">
        <f t="shared" ref="E23:X23" si="7">+E24+E25+E26+E27+E28+E29+E30+E31+E32+E33</f>
        <v>918732808.55124557</v>
      </c>
      <c r="F23" s="13">
        <f t="shared" si="7"/>
        <v>894589896.27608514</v>
      </c>
      <c r="G23" s="13">
        <f t="shared" si="7"/>
        <v>873721599.35067844</v>
      </c>
      <c r="H23" s="13">
        <f t="shared" si="7"/>
        <v>852514135.43725824</v>
      </c>
      <c r="I23" s="13">
        <f t="shared" si="7"/>
        <v>828499588.33989835</v>
      </c>
      <c r="J23" s="13">
        <f t="shared" si="7"/>
        <v>801248473.56928265</v>
      </c>
      <c r="K23" s="13">
        <f t="shared" si="7"/>
        <v>773726025.20825648</v>
      </c>
      <c r="L23" s="13">
        <f t="shared" si="7"/>
        <v>743426599.4970578</v>
      </c>
      <c r="M23" s="13">
        <f t="shared" si="7"/>
        <v>712915670.77647984</v>
      </c>
      <c r="N23" s="13">
        <f t="shared" si="7"/>
        <v>681280917.95741749</v>
      </c>
      <c r="O23" s="13">
        <f t="shared" si="7"/>
        <v>650557724.05445361</v>
      </c>
      <c r="P23" s="13">
        <f t="shared" si="7"/>
        <v>622124860.03683877</v>
      </c>
      <c r="Q23" s="13">
        <f t="shared" si="7"/>
        <v>592057516.00620198</v>
      </c>
      <c r="R23" s="13">
        <f t="shared" si="7"/>
        <v>561377003.79161751</v>
      </c>
      <c r="S23" s="13">
        <f t="shared" si="7"/>
        <v>530050168.86729074</v>
      </c>
      <c r="T23" s="13">
        <f t="shared" si="7"/>
        <v>500180608.73191124</v>
      </c>
      <c r="U23" s="13">
        <f t="shared" si="7"/>
        <v>469686066.73097897</v>
      </c>
      <c r="V23" s="13">
        <f t="shared" si="7"/>
        <v>440374036.15005296</v>
      </c>
      <c r="W23" s="13">
        <f t="shared" si="7"/>
        <v>412139337.11419857</v>
      </c>
      <c r="X23" s="13">
        <f t="shared" si="7"/>
        <v>381086503.38580614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942939423.24631202</v>
      </c>
      <c r="E30" s="11">
        <v>918732808.55124557</v>
      </c>
      <c r="F30" s="11">
        <v>894589896.27608514</v>
      </c>
      <c r="G30" s="11">
        <v>873721599.35067844</v>
      </c>
      <c r="H30" s="11">
        <v>852514135.43725824</v>
      </c>
      <c r="I30" s="11">
        <v>828499588.33989835</v>
      </c>
      <c r="J30" s="11">
        <v>801248473.56928265</v>
      </c>
      <c r="K30" s="11">
        <v>773726025.20825648</v>
      </c>
      <c r="L30" s="11">
        <v>743426599.4970578</v>
      </c>
      <c r="M30" s="11">
        <v>712915670.77647984</v>
      </c>
      <c r="N30" s="11">
        <v>681280917.95741749</v>
      </c>
      <c r="O30" s="11">
        <v>650557724.05445361</v>
      </c>
      <c r="P30" s="11">
        <v>622124860.03683877</v>
      </c>
      <c r="Q30" s="11">
        <v>592057516.00620198</v>
      </c>
      <c r="R30" s="11">
        <v>561377003.79161751</v>
      </c>
      <c r="S30" s="11">
        <v>530050168.86729074</v>
      </c>
      <c r="T30" s="11">
        <v>500180608.73191124</v>
      </c>
      <c r="U30" s="11">
        <v>469686066.73097897</v>
      </c>
      <c r="V30" s="11">
        <v>440374036.15005296</v>
      </c>
      <c r="W30" s="11">
        <v>412139337.11419857</v>
      </c>
      <c r="X30" s="11">
        <v>381086503.38580614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16450057218.644739</v>
      </c>
      <c r="E35" s="11">
        <v>17092199119.089239</v>
      </c>
      <c r="F35" s="11">
        <v>18426369833.13797</v>
      </c>
      <c r="G35" s="11">
        <v>18829422908.632191</v>
      </c>
      <c r="H35" s="11">
        <v>19428679178.518749</v>
      </c>
      <c r="I35" s="11">
        <v>19884965678.651539</v>
      </c>
      <c r="J35" s="11">
        <v>21307058604.373791</v>
      </c>
      <c r="K35" s="11">
        <v>22466026314.94408</v>
      </c>
      <c r="L35" s="11">
        <v>23539820545.544411</v>
      </c>
      <c r="M35" s="11">
        <v>24966476336.411911</v>
      </c>
      <c r="N35" s="11">
        <v>26039867656.516449</v>
      </c>
      <c r="O35" s="11">
        <v>27302742234.677349</v>
      </c>
      <c r="P35" s="11">
        <v>27766895375.969212</v>
      </c>
      <c r="Q35" s="11">
        <v>29285764030.023891</v>
      </c>
      <c r="R35" s="11">
        <v>31030950759.782959</v>
      </c>
      <c r="S35" s="11">
        <v>32272176864.321869</v>
      </c>
      <c r="T35" s="11">
        <v>34096919876.915562</v>
      </c>
      <c r="U35" s="11">
        <v>36229180417.014259</v>
      </c>
      <c r="V35" s="11">
        <v>37842803463.580551</v>
      </c>
      <c r="W35" s="11">
        <v>39034231614.191391</v>
      </c>
      <c r="X35" s="11">
        <v>40475808745.752373</v>
      </c>
    </row>
    <row r="36" spans="1:24" ht="15.75">
      <c r="A36" s="25">
        <v>5</v>
      </c>
      <c r="B36" s="9" t="s">
        <v>9</v>
      </c>
      <c r="C36" s="10"/>
      <c r="D36" s="11">
        <v>8215110.9999999991</v>
      </c>
      <c r="E36" s="11">
        <v>8375587.0000000009</v>
      </c>
      <c r="F36" s="11">
        <v>8528401</v>
      </c>
      <c r="G36" s="11">
        <v>8672916.0000000019</v>
      </c>
      <c r="H36" s="11">
        <v>8808669</v>
      </c>
      <c r="I36" s="11">
        <v>8935523.0000000019</v>
      </c>
      <c r="J36" s="11">
        <v>9053410.0000000019</v>
      </c>
      <c r="K36" s="11">
        <v>9162870.0000000019</v>
      </c>
      <c r="L36" s="11">
        <v>9265266</v>
      </c>
      <c r="M36" s="11">
        <v>9362446.9999999981</v>
      </c>
      <c r="N36" s="11">
        <v>9456117</v>
      </c>
      <c r="O36" s="11">
        <v>9546453.0000000019</v>
      </c>
      <c r="P36" s="11">
        <v>9634180</v>
      </c>
      <c r="Q36" s="11">
        <v>9722180</v>
      </c>
      <c r="R36" s="11">
        <v>9814009</v>
      </c>
      <c r="S36" s="11">
        <v>9912114.0000000037</v>
      </c>
      <c r="T36" s="11">
        <v>10017831.999999998</v>
      </c>
      <c r="U36" s="11">
        <v>10130368</v>
      </c>
      <c r="V36" s="11">
        <v>10247324.999999998</v>
      </c>
      <c r="W36" s="11">
        <v>10365088.999999996</v>
      </c>
      <c r="X36" s="11">
        <v>10480934.000000002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35665.255224270499</v>
      </c>
      <c r="E39" s="11">
        <f t="shared" si="8"/>
        <v>35106.485975565432</v>
      </c>
      <c r="F39" s="11">
        <f t="shared" si="8"/>
        <v>35591.457351380843</v>
      </c>
      <c r="G39" s="11">
        <f t="shared" si="8"/>
        <v>36129.627398728386</v>
      </c>
      <c r="H39" s="11">
        <f t="shared" si="8"/>
        <v>36679.595050100106</v>
      </c>
      <c r="I39" s="11">
        <f t="shared" si="8"/>
        <v>37216.34423415942</v>
      </c>
      <c r="J39" s="11">
        <f t="shared" si="8"/>
        <v>37839.211766239998</v>
      </c>
      <c r="K39" s="11">
        <f t="shared" si="8"/>
        <v>38521.86917369892</v>
      </c>
      <c r="L39" s="11">
        <f t="shared" si="8"/>
        <v>38195.049487472075</v>
      </c>
      <c r="M39" s="11">
        <f t="shared" si="8"/>
        <v>38868.445418721509</v>
      </c>
      <c r="N39" s="11">
        <f t="shared" si="8"/>
        <v>39532.804619160263</v>
      </c>
      <c r="O39" s="11">
        <f t="shared" si="8"/>
        <v>40233.554342023388</v>
      </c>
      <c r="P39" s="11">
        <f t="shared" si="8"/>
        <v>40883.025595779989</v>
      </c>
      <c r="Q39" s="11">
        <f t="shared" si="8"/>
        <v>41448.53009250723</v>
      </c>
      <c r="R39" s="11">
        <f t="shared" si="8"/>
        <v>41961.738970732302</v>
      </c>
      <c r="S39" s="11">
        <f t="shared" si="8"/>
        <v>41532.496285499765</v>
      </c>
      <c r="T39" s="11">
        <f t="shared" si="8"/>
        <v>42152.335229973913</v>
      </c>
      <c r="U39" s="11">
        <f t="shared" si="8"/>
        <v>42767.020550625879</v>
      </c>
      <c r="V39" s="11">
        <f t="shared" si="8"/>
        <v>43373.730583261691</v>
      </c>
      <c r="W39" s="11">
        <f t="shared" si="8"/>
        <v>43953.707160876067</v>
      </c>
      <c r="X39" s="11">
        <f t="shared" si="8"/>
        <v>44558.584531772038</v>
      </c>
    </row>
    <row r="40" spans="1:24" ht="15.75">
      <c r="B40" s="20" t="s">
        <v>5</v>
      </c>
      <c r="C40" s="7"/>
      <c r="D40" s="11">
        <f t="shared" ref="D40:X40" si="9">+D8/D36</f>
        <v>8057.0028857551315</v>
      </c>
      <c r="E40" s="11">
        <f t="shared" si="9"/>
        <v>8081.187414183215</v>
      </c>
      <c r="F40" s="11">
        <f t="shared" si="9"/>
        <v>8194.5387745730586</v>
      </c>
      <c r="G40" s="11">
        <f t="shared" si="9"/>
        <v>8323.2014376446205</v>
      </c>
      <c r="H40" s="11">
        <f t="shared" si="9"/>
        <v>8451.3806988734905</v>
      </c>
      <c r="I40" s="11">
        <f t="shared" si="9"/>
        <v>8535.2748225899777</v>
      </c>
      <c r="J40" s="11">
        <f t="shared" si="9"/>
        <v>8628.886280721048</v>
      </c>
      <c r="K40" s="11">
        <f t="shared" si="9"/>
        <v>8765.9546374103575</v>
      </c>
      <c r="L40" s="11">
        <f t="shared" si="9"/>
        <v>8930.3530972325534</v>
      </c>
      <c r="M40" s="11">
        <f t="shared" si="9"/>
        <v>9137.0932583374815</v>
      </c>
      <c r="N40" s="11">
        <f t="shared" si="9"/>
        <v>9358.9883775062735</v>
      </c>
      <c r="O40" s="11">
        <f t="shared" si="9"/>
        <v>9623.5980761935498</v>
      </c>
      <c r="P40" s="11">
        <f t="shared" si="9"/>
        <v>9859.7272243834013</v>
      </c>
      <c r="Q40" s="11">
        <f t="shared" si="9"/>
        <v>10066.093225607128</v>
      </c>
      <c r="R40" s="11">
        <f t="shared" si="9"/>
        <v>10259.836594754128</v>
      </c>
      <c r="S40" s="11">
        <f t="shared" si="9"/>
        <v>10450.332250428946</v>
      </c>
      <c r="T40" s="11">
        <f t="shared" si="9"/>
        <v>10682.795248211009</v>
      </c>
      <c r="U40" s="11">
        <f t="shared" si="9"/>
        <v>10936.615632782568</v>
      </c>
      <c r="V40" s="11">
        <f t="shared" si="9"/>
        <v>11206.960694700616</v>
      </c>
      <c r="W40" s="11">
        <f t="shared" si="9"/>
        <v>11483.322289574475</v>
      </c>
      <c r="X40" s="11">
        <f t="shared" si="9"/>
        <v>11773.995593027401</v>
      </c>
    </row>
    <row r="41" spans="1:24" ht="15.75">
      <c r="B41" s="20" t="s">
        <v>38</v>
      </c>
      <c r="C41" s="7"/>
      <c r="D41" s="37">
        <f>+D9/D36</f>
        <v>24952.672861019568</v>
      </c>
      <c r="E41" s="37">
        <f t="shared" ref="E41:X41" si="10">+E9/E36</f>
        <v>24430.626744965681</v>
      </c>
      <c r="F41" s="37">
        <f t="shared" si="10"/>
        <v>24892.172518870062</v>
      </c>
      <c r="G41" s="37">
        <f t="shared" si="10"/>
        <v>25386.191263635017</v>
      </c>
      <c r="H41" s="37">
        <f t="shared" si="10"/>
        <v>25899.368989795068</v>
      </c>
      <c r="I41" s="37">
        <f t="shared" si="10"/>
        <v>26422.428924154396</v>
      </c>
      <c r="J41" s="37">
        <f t="shared" si="10"/>
        <v>27025.332006123783</v>
      </c>
      <c r="K41" s="37">
        <f t="shared" si="10"/>
        <v>27640.063767888405</v>
      </c>
      <c r="L41" s="37">
        <f t="shared" si="10"/>
        <v>27211.291863751459</v>
      </c>
      <c r="M41" s="37">
        <f t="shared" si="10"/>
        <v>27736.798967732881</v>
      </c>
      <c r="N41" s="37">
        <f t="shared" si="10"/>
        <v>28240.313971751038</v>
      </c>
      <c r="O41" s="37">
        <f t="shared" si="10"/>
        <v>28737.622192479164</v>
      </c>
      <c r="P41" s="37">
        <f t="shared" si="10"/>
        <v>29191.752630094765</v>
      </c>
      <c r="Q41" s="37">
        <f t="shared" si="10"/>
        <v>29606.818837867195</v>
      </c>
      <c r="R41" s="37">
        <f t="shared" si="10"/>
        <v>29982.304070881699</v>
      </c>
      <c r="S41" s="37">
        <f t="shared" si="10"/>
        <v>29420.599641747918</v>
      </c>
      <c r="T41" s="37">
        <f t="shared" si="10"/>
        <v>29867.374160353629</v>
      </c>
      <c r="U41" s="37">
        <f t="shared" si="10"/>
        <v>30285.728204434527</v>
      </c>
      <c r="V41" s="37">
        <f t="shared" si="10"/>
        <v>30673.257570907343</v>
      </c>
      <c r="W41" s="37">
        <f t="shared" si="10"/>
        <v>31037.028699494735</v>
      </c>
      <c r="X41" s="37">
        <f t="shared" si="10"/>
        <v>31389.804397241307</v>
      </c>
    </row>
    <row r="42" spans="1:24" ht="15.75">
      <c r="B42" s="20" t="s">
        <v>10</v>
      </c>
      <c r="C42" s="9"/>
      <c r="D42" s="11">
        <f t="shared" ref="D42:X42" si="11">+D10/D36</f>
        <v>2655.5794774958094</v>
      </c>
      <c r="E42" s="11">
        <f t="shared" si="11"/>
        <v>2594.6718164165354</v>
      </c>
      <c r="F42" s="11">
        <f t="shared" si="11"/>
        <v>2504.7460579377221</v>
      </c>
      <c r="G42" s="11">
        <f t="shared" si="11"/>
        <v>2420.2346974487514</v>
      </c>
      <c r="H42" s="11">
        <f t="shared" si="11"/>
        <v>2328.8453614315404</v>
      </c>
      <c r="I42" s="11">
        <f t="shared" si="11"/>
        <v>2258.6404874150467</v>
      </c>
      <c r="J42" s="11">
        <f t="shared" si="11"/>
        <v>2184.9934793951593</v>
      </c>
      <c r="K42" s="11">
        <f t="shared" si="11"/>
        <v>2115.850768400162</v>
      </c>
      <c r="L42" s="11">
        <f t="shared" si="11"/>
        <v>2053.4045264880588</v>
      </c>
      <c r="M42" s="11">
        <f t="shared" si="11"/>
        <v>1994.5531926511485</v>
      </c>
      <c r="N42" s="11">
        <f t="shared" si="11"/>
        <v>1933.5022699029441</v>
      </c>
      <c r="O42" s="11">
        <f t="shared" si="11"/>
        <v>1872.3340733506727</v>
      </c>
      <c r="P42" s="11">
        <f t="shared" si="11"/>
        <v>1831.5457413018178</v>
      </c>
      <c r="Q42" s="11">
        <f t="shared" si="11"/>
        <v>1775.6180290329019</v>
      </c>
      <c r="R42" s="11">
        <f t="shared" si="11"/>
        <v>1719.5983050964749</v>
      </c>
      <c r="S42" s="11">
        <f t="shared" si="11"/>
        <v>1661.564393322901</v>
      </c>
      <c r="T42" s="11">
        <f t="shared" si="11"/>
        <v>1602.1658214092756</v>
      </c>
      <c r="U42" s="11">
        <f t="shared" si="11"/>
        <v>1544.6767134087843</v>
      </c>
      <c r="V42" s="11">
        <f t="shared" si="11"/>
        <v>1493.5123176537318</v>
      </c>
      <c r="W42" s="11">
        <f t="shared" si="11"/>
        <v>1433.3561718068584</v>
      </c>
      <c r="X42" s="11">
        <f t="shared" si="11"/>
        <v>1394.7845415033307</v>
      </c>
    </row>
    <row r="43" spans="1:24" ht="15.75">
      <c r="B43" s="26" t="s">
        <v>32</v>
      </c>
      <c r="C43" s="9"/>
      <c r="D43" s="11">
        <f t="shared" ref="D43:X43" si="12">+D11/D36</f>
        <v>832.97409367457021</v>
      </c>
      <c r="E43" s="11">
        <f t="shared" si="12"/>
        <v>857.42160155285103</v>
      </c>
      <c r="F43" s="11">
        <f t="shared" si="12"/>
        <v>851.05125292394018</v>
      </c>
      <c r="G43" s="11">
        <f t="shared" si="12"/>
        <v>840.12234992155402</v>
      </c>
      <c r="H43" s="11">
        <f t="shared" si="12"/>
        <v>815.83764038750837</v>
      </c>
      <c r="I43" s="11">
        <f t="shared" si="12"/>
        <v>807.27278501097419</v>
      </c>
      <c r="J43" s="11">
        <f t="shared" si="12"/>
        <v>793.62733766941369</v>
      </c>
      <c r="K43" s="11">
        <f t="shared" si="12"/>
        <v>784.2393166209356</v>
      </c>
      <c r="L43" s="11">
        <f t="shared" si="12"/>
        <v>779.01890199690422</v>
      </c>
      <c r="M43" s="11">
        <f t="shared" si="12"/>
        <v>776.53502568108047</v>
      </c>
      <c r="N43" s="11">
        <f t="shared" si="12"/>
        <v>769.06415834522954</v>
      </c>
      <c r="O43" s="11">
        <f t="shared" si="12"/>
        <v>758.40165067706175</v>
      </c>
      <c r="P43" s="11">
        <f t="shared" si="12"/>
        <v>768.53341674685009</v>
      </c>
      <c r="Q43" s="11">
        <f t="shared" si="12"/>
        <v>762.92135371342931</v>
      </c>
      <c r="R43" s="11">
        <f t="shared" si="12"/>
        <v>758.69818173491205</v>
      </c>
      <c r="S43" s="11">
        <f t="shared" si="12"/>
        <v>750.81402673023206</v>
      </c>
      <c r="T43" s="11">
        <f t="shared" si="12"/>
        <v>741.60455354977444</v>
      </c>
      <c r="U43" s="11">
        <f t="shared" si="12"/>
        <v>733.13767085454344</v>
      </c>
      <c r="V43" s="11">
        <f t="shared" si="12"/>
        <v>729.21569206602908</v>
      </c>
      <c r="W43" s="11">
        <f t="shared" si="12"/>
        <v>715.24901402282694</v>
      </c>
      <c r="X43" s="11">
        <f t="shared" si="12"/>
        <v>721.95190762210257</v>
      </c>
    </row>
    <row r="44" spans="1:24" ht="15.75">
      <c r="B44" s="26" t="s">
        <v>33</v>
      </c>
      <c r="C44" s="9"/>
      <c r="D44" s="11">
        <f t="shared" ref="D44:X44" si="13">+D12/D36</f>
        <v>1822.605383821239</v>
      </c>
      <c r="E44" s="11">
        <f t="shared" si="13"/>
        <v>1737.2502148636841</v>
      </c>
      <c r="F44" s="11">
        <f t="shared" si="13"/>
        <v>1653.6948050137819</v>
      </c>
      <c r="G44" s="11">
        <f t="shared" si="13"/>
        <v>1580.112347527197</v>
      </c>
      <c r="H44" s="11">
        <f t="shared" si="13"/>
        <v>1513.0077210440318</v>
      </c>
      <c r="I44" s="11">
        <f t="shared" si="13"/>
        <v>1451.3677024040728</v>
      </c>
      <c r="J44" s="11">
        <f t="shared" si="13"/>
        <v>1391.3661417257451</v>
      </c>
      <c r="K44" s="11">
        <f t="shared" si="13"/>
        <v>1331.6114517792266</v>
      </c>
      <c r="L44" s="11">
        <f t="shared" si="13"/>
        <v>1274.3856244911547</v>
      </c>
      <c r="M44" s="11">
        <f t="shared" si="13"/>
        <v>1218.0181669700678</v>
      </c>
      <c r="N44" s="11">
        <f t="shared" si="13"/>
        <v>1164.4381115577148</v>
      </c>
      <c r="O44" s="11">
        <f t="shared" si="13"/>
        <v>1113.9324226736107</v>
      </c>
      <c r="P44" s="11">
        <f t="shared" si="13"/>
        <v>1063.0123245549673</v>
      </c>
      <c r="Q44" s="11">
        <f t="shared" si="13"/>
        <v>1012.6966753194725</v>
      </c>
      <c r="R44" s="11">
        <f t="shared" si="13"/>
        <v>960.90012336156269</v>
      </c>
      <c r="S44" s="11">
        <f t="shared" si="13"/>
        <v>910.7503665926688</v>
      </c>
      <c r="T44" s="11">
        <f t="shared" si="13"/>
        <v>860.56126785950107</v>
      </c>
      <c r="U44" s="11">
        <f t="shared" si="13"/>
        <v>811.53904255424072</v>
      </c>
      <c r="V44" s="11">
        <f t="shared" si="13"/>
        <v>764.29662558770281</v>
      </c>
      <c r="W44" s="11">
        <f t="shared" si="13"/>
        <v>718.10715778403141</v>
      </c>
      <c r="X44" s="11">
        <f t="shared" si="13"/>
        <v>672.83263388122805</v>
      </c>
    </row>
    <row r="45" spans="1:24" ht="15.75">
      <c r="B45" s="10" t="s">
        <v>31</v>
      </c>
      <c r="C45" s="9"/>
      <c r="D45" s="11">
        <f t="shared" ref="D45:X45" si="14">+D13/D36</f>
        <v>654.1616520739791</v>
      </c>
      <c r="E45" s="11">
        <f t="shared" si="14"/>
        <v>683.64105427023526</v>
      </c>
      <c r="F45" s="11">
        <f t="shared" si="14"/>
        <v>681.96162763351936</v>
      </c>
      <c r="G45" s="11">
        <f t="shared" si="14"/>
        <v>675.40103056832402</v>
      </c>
      <c r="H45" s="11">
        <f t="shared" si="14"/>
        <v>655.1817906895543</v>
      </c>
      <c r="I45" s="11">
        <f t="shared" si="14"/>
        <v>650.40292527849795</v>
      </c>
      <c r="J45" s="11">
        <f t="shared" si="14"/>
        <v>640.28574854558042</v>
      </c>
      <c r="K45" s="11">
        <f t="shared" si="14"/>
        <v>634.19742874815211</v>
      </c>
      <c r="L45" s="11">
        <f t="shared" si="14"/>
        <v>632.0868711327953</v>
      </c>
      <c r="M45" s="11">
        <f t="shared" si="14"/>
        <v>632.56471678432843</v>
      </c>
      <c r="N45" s="11">
        <f t="shared" si="14"/>
        <v>627.94234022868579</v>
      </c>
      <c r="O45" s="11">
        <f t="shared" si="14"/>
        <v>618.61380590161286</v>
      </c>
      <c r="P45" s="11">
        <f t="shared" si="14"/>
        <v>630.01703477376282</v>
      </c>
      <c r="Q45" s="11">
        <f t="shared" si="14"/>
        <v>625.65734259299757</v>
      </c>
      <c r="R45" s="11">
        <f t="shared" si="14"/>
        <v>622.71714784833227</v>
      </c>
      <c r="S45" s="11">
        <f t="shared" si="14"/>
        <v>616.17748429846017</v>
      </c>
      <c r="T45" s="11">
        <f t="shared" si="14"/>
        <v>608.55789896302997</v>
      </c>
      <c r="U45" s="11">
        <f t="shared" si="14"/>
        <v>601.73619457307848</v>
      </c>
      <c r="V45" s="11">
        <f t="shared" si="14"/>
        <v>599.47924014935938</v>
      </c>
      <c r="W45" s="11">
        <f t="shared" si="14"/>
        <v>587.14998237925272</v>
      </c>
      <c r="X45" s="11">
        <f t="shared" si="14"/>
        <v>595.43034566379447</v>
      </c>
    </row>
    <row r="46" spans="1:24" ht="15.75">
      <c r="B46" s="10" t="s">
        <v>11</v>
      </c>
      <c r="C46" s="9"/>
      <c r="D46" s="11">
        <f t="shared" ref="D46:X46" si="15">+D16/D36</f>
        <v>178.81244160059117</v>
      </c>
      <c r="E46" s="11">
        <f t="shared" si="15"/>
        <v>173.7805472826158</v>
      </c>
      <c r="F46" s="11">
        <f t="shared" si="15"/>
        <v>169.08962529042086</v>
      </c>
      <c r="G46" s="11">
        <f t="shared" si="15"/>
        <v>164.72131935323003</v>
      </c>
      <c r="H46" s="11">
        <f t="shared" si="15"/>
        <v>160.65584969795404</v>
      </c>
      <c r="I46" s="11">
        <f t="shared" si="15"/>
        <v>156.86985973247621</v>
      </c>
      <c r="J46" s="11">
        <f t="shared" si="15"/>
        <v>153.34158912383327</v>
      </c>
      <c r="K46" s="11">
        <f t="shared" si="15"/>
        <v>150.04188787278346</v>
      </c>
      <c r="L46" s="11">
        <f t="shared" si="15"/>
        <v>146.93203086410904</v>
      </c>
      <c r="M46" s="11">
        <f t="shared" si="15"/>
        <v>143.97030889675196</v>
      </c>
      <c r="N46" s="11">
        <f t="shared" si="15"/>
        <v>141.12181811654369</v>
      </c>
      <c r="O46" s="11">
        <f t="shared" si="15"/>
        <v>139.78784477544878</v>
      </c>
      <c r="P46" s="11">
        <f t="shared" si="15"/>
        <v>138.51638197308731</v>
      </c>
      <c r="Q46" s="11">
        <f t="shared" si="15"/>
        <v>137.26401112043177</v>
      </c>
      <c r="R46" s="11">
        <f t="shared" si="15"/>
        <v>135.98103388657989</v>
      </c>
      <c r="S46" s="11">
        <f t="shared" si="15"/>
        <v>134.63654243177191</v>
      </c>
      <c r="T46" s="11">
        <f t="shared" si="15"/>
        <v>133.04665458674455</v>
      </c>
      <c r="U46" s="11">
        <f t="shared" si="15"/>
        <v>131.40147628146497</v>
      </c>
      <c r="V46" s="11">
        <f t="shared" si="15"/>
        <v>129.73645191666969</v>
      </c>
      <c r="W46" s="11">
        <f t="shared" si="15"/>
        <v>128.09903164357422</v>
      </c>
      <c r="X46" s="11">
        <f t="shared" si="15"/>
        <v>126.52156195830806</v>
      </c>
    </row>
    <row r="47" spans="1:24" ht="15.75">
      <c r="B47" s="10" t="s">
        <v>12</v>
      </c>
      <c r="C47" s="9"/>
      <c r="D47" s="11">
        <f t="shared" ref="D47:X47" si="16">+D19/D36</f>
        <v>1707.82429038911</v>
      </c>
      <c r="E47" s="11">
        <f t="shared" si="16"/>
        <v>1627.5584632824223</v>
      </c>
      <c r="F47" s="11">
        <f t="shared" si="16"/>
        <v>1548.7994211925843</v>
      </c>
      <c r="G47" s="11">
        <f t="shared" si="16"/>
        <v>1479.370959123265</v>
      </c>
      <c r="H47" s="11">
        <f t="shared" si="16"/>
        <v>1416.2264552889833</v>
      </c>
      <c r="I47" s="11">
        <f t="shared" si="16"/>
        <v>1358.647937893378</v>
      </c>
      <c r="J47" s="11">
        <f t="shared" si="16"/>
        <v>1302.8637461014134</v>
      </c>
      <c r="K47" s="11">
        <f t="shared" si="16"/>
        <v>1247.1700021888412</v>
      </c>
      <c r="L47" s="11">
        <f t="shared" si="16"/>
        <v>1194.147604395773</v>
      </c>
      <c r="M47" s="11">
        <f t="shared" si="16"/>
        <v>1141.8718698773869</v>
      </c>
      <c r="N47" s="11">
        <f t="shared" si="16"/>
        <v>1092.3915285937542</v>
      </c>
      <c r="O47" s="11">
        <f t="shared" si="16"/>
        <v>1045.7858844719924</v>
      </c>
      <c r="P47" s="11">
        <f t="shared" si="16"/>
        <v>998.43756468574782</v>
      </c>
      <c r="Q47" s="11">
        <f t="shared" si="16"/>
        <v>951.79906634636131</v>
      </c>
      <c r="R47" s="11">
        <f t="shared" si="16"/>
        <v>903.69852472927914</v>
      </c>
      <c r="S47" s="11">
        <f t="shared" si="16"/>
        <v>857.27537943379537</v>
      </c>
      <c r="T47" s="11">
        <f t="shared" si="16"/>
        <v>810.63224042802585</v>
      </c>
      <c r="U47" s="11">
        <f t="shared" si="16"/>
        <v>765.17487624448984</v>
      </c>
      <c r="V47" s="11">
        <f t="shared" si="16"/>
        <v>721.32208968198563</v>
      </c>
      <c r="W47" s="11">
        <f t="shared" si="16"/>
        <v>678.34490035293766</v>
      </c>
      <c r="X47" s="11">
        <f t="shared" si="16"/>
        <v>636.47265838803196</v>
      </c>
    </row>
    <row r="48" spans="1:24" ht="15.75">
      <c r="B48" s="10" t="s">
        <v>16</v>
      </c>
      <c r="C48" s="9"/>
      <c r="D48" s="11">
        <f t="shared" ref="D48:X48" si="17">+D23/D36</f>
        <v>114.78109343212917</v>
      </c>
      <c r="E48" s="11">
        <f t="shared" si="17"/>
        <v>109.69175158126177</v>
      </c>
      <c r="F48" s="11">
        <f t="shared" si="17"/>
        <v>104.89538382119757</v>
      </c>
      <c r="G48" s="11">
        <f t="shared" si="17"/>
        <v>100.74138840393222</v>
      </c>
      <c r="H48" s="11">
        <f t="shared" si="17"/>
        <v>96.781265755048608</v>
      </c>
      <c r="I48" s="11">
        <f t="shared" si="17"/>
        <v>92.719764510694915</v>
      </c>
      <c r="J48" s="11">
        <f t="shared" si="17"/>
        <v>88.502395624331882</v>
      </c>
      <c r="K48" s="11">
        <f t="shared" si="17"/>
        <v>84.441449590385574</v>
      </c>
      <c r="L48" s="11">
        <f t="shared" si="17"/>
        <v>80.238020095381799</v>
      </c>
      <c r="M48" s="11">
        <f t="shared" si="17"/>
        <v>76.14629709268101</v>
      </c>
      <c r="N48" s="11">
        <f t="shared" si="17"/>
        <v>72.046582963960518</v>
      </c>
      <c r="O48" s="11">
        <f t="shared" si="17"/>
        <v>68.146538201618284</v>
      </c>
      <c r="P48" s="11">
        <f t="shared" si="17"/>
        <v>64.574759869219676</v>
      </c>
      <c r="Q48" s="11">
        <f t="shared" si="17"/>
        <v>60.897608973111176</v>
      </c>
      <c r="R48" s="11">
        <f t="shared" si="17"/>
        <v>57.201598632283456</v>
      </c>
      <c r="S48" s="11">
        <f t="shared" si="17"/>
        <v>53.474987158873532</v>
      </c>
      <c r="T48" s="11">
        <f t="shared" si="17"/>
        <v>49.929027431475326</v>
      </c>
      <c r="U48" s="11">
        <f t="shared" si="17"/>
        <v>46.364166309750935</v>
      </c>
      <c r="V48" s="11">
        <f t="shared" si="17"/>
        <v>42.974535905717154</v>
      </c>
      <c r="W48" s="11">
        <f t="shared" si="17"/>
        <v>39.762257431093808</v>
      </c>
      <c r="X48" s="11">
        <f t="shared" si="17"/>
        <v>36.359975493196131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2002.4144796880701</v>
      </c>
      <c r="E50" s="11">
        <f t="shared" ref="E50:X50" si="18">+E35/E36</f>
        <v>2040.7165633989878</v>
      </c>
      <c r="F50" s="11">
        <f t="shared" si="18"/>
        <v>2160.5890521726137</v>
      </c>
      <c r="G50" s="11">
        <f t="shared" si="18"/>
        <v>2171.0602188044004</v>
      </c>
      <c r="H50" s="11">
        <f t="shared" si="18"/>
        <v>2205.6316542849718</v>
      </c>
      <c r="I50" s="11">
        <f t="shared" si="18"/>
        <v>2225.3835258049849</v>
      </c>
      <c r="J50" s="11">
        <f t="shared" si="18"/>
        <v>2353.4843340104762</v>
      </c>
      <c r="K50" s="11">
        <f t="shared" si="18"/>
        <v>2451.8547480149859</v>
      </c>
      <c r="L50" s="11">
        <f t="shared" si="18"/>
        <v>2540.6524265514245</v>
      </c>
      <c r="M50" s="11">
        <f t="shared" si="18"/>
        <v>2666.6614333210023</v>
      </c>
      <c r="N50" s="11">
        <f t="shared" si="18"/>
        <v>2753.7590383575466</v>
      </c>
      <c r="O50" s="11">
        <f t="shared" si="18"/>
        <v>2859.9881269700218</v>
      </c>
      <c r="P50" s="11">
        <f t="shared" si="18"/>
        <v>2882.1233748974187</v>
      </c>
      <c r="Q50" s="11">
        <f t="shared" si="18"/>
        <v>3012.2630963450474</v>
      </c>
      <c r="R50" s="11">
        <f t="shared" si="18"/>
        <v>3161.9036379305294</v>
      </c>
      <c r="S50" s="11">
        <f t="shared" si="18"/>
        <v>3255.8318905857877</v>
      </c>
      <c r="T50" s="11">
        <f t="shared" si="18"/>
        <v>3403.6226477860246</v>
      </c>
      <c r="U50" s="11">
        <f t="shared" si="18"/>
        <v>3576.2946042053218</v>
      </c>
      <c r="V50" s="11">
        <f t="shared" si="18"/>
        <v>3692.9445941824388</v>
      </c>
      <c r="W50" s="11">
        <f t="shared" si="18"/>
        <v>3765.9330869413088</v>
      </c>
      <c r="X50" s="11">
        <f t="shared" si="18"/>
        <v>3861.8513145634124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-1.5667047528229117</v>
      </c>
      <c r="F53" s="32">
        <f>IFERROR(((F39/$D39)-1)*100,0)</f>
        <v>-0.20691811239145208</v>
      </c>
      <c r="G53" s="32">
        <f>IFERROR(((G39/$D39)-1)*100,0)</f>
        <v>1.3020295846414731</v>
      </c>
      <c r="H53" s="32">
        <f t="shared" ref="H53:X53" si="19">IFERROR(((H39/$D39)-1)*100,0)</f>
        <v>2.8440559851632408</v>
      </c>
      <c r="I53" s="32">
        <f t="shared" si="19"/>
        <v>4.3490197956957077</v>
      </c>
      <c r="J53" s="32">
        <f t="shared" si="19"/>
        <v>6.0954464738839365</v>
      </c>
      <c r="K53" s="32">
        <f t="shared" si="19"/>
        <v>8.0095149507986019</v>
      </c>
      <c r="L53" s="32">
        <f t="shared" si="19"/>
        <v>7.0931618105456007</v>
      </c>
      <c r="M53" s="32">
        <f t="shared" si="19"/>
        <v>8.9812625041057146</v>
      </c>
      <c r="N53" s="32">
        <f t="shared" si="19"/>
        <v>10.844025566534743</v>
      </c>
      <c r="O53" s="32">
        <f t="shared" si="19"/>
        <v>12.80882216887691</v>
      </c>
      <c r="P53" s="32">
        <f t="shared" si="19"/>
        <v>14.629841672796307</v>
      </c>
      <c r="Q53" s="32">
        <f t="shared" si="19"/>
        <v>16.215431045902527</v>
      </c>
      <c r="R53" s="32">
        <f t="shared" si="19"/>
        <v>17.654391386990543</v>
      </c>
      <c r="S53" s="32">
        <f t="shared" si="19"/>
        <v>16.450859595241486</v>
      </c>
      <c r="T53" s="32">
        <f t="shared" si="19"/>
        <v>18.188794570265408</v>
      </c>
      <c r="U53" s="32">
        <f t="shared" si="19"/>
        <v>19.912279560872381</v>
      </c>
      <c r="V53" s="32">
        <f t="shared" si="19"/>
        <v>21.613403045958044</v>
      </c>
      <c r="W53" s="32">
        <f t="shared" si="19"/>
        <v>23.239569952566065</v>
      </c>
      <c r="X53" s="32">
        <f t="shared" si="19"/>
        <v>24.935554930361349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0.30016780148909294</v>
      </c>
      <c r="F54" s="32">
        <f t="shared" ref="F54:I54" si="21">IFERROR(((F40/$D40)-1)*100,0)</f>
        <v>1.7070353674701</v>
      </c>
      <c r="G54" s="32">
        <f t="shared" si="21"/>
        <v>3.3039401333730511</v>
      </c>
      <c r="H54" s="32">
        <f t="shared" si="21"/>
        <v>4.8948451267855742</v>
      </c>
      <c r="I54" s="32">
        <f t="shared" si="21"/>
        <v>5.9361023399958857</v>
      </c>
      <c r="J54" s="32">
        <f t="shared" ref="J54:X54" si="22">IFERROR(((J40/$D40)-1)*100,0)</f>
        <v>7.0979668628021964</v>
      </c>
      <c r="K54" s="32">
        <f t="shared" si="22"/>
        <v>8.7991994257400563</v>
      </c>
      <c r="L54" s="32">
        <f t="shared" si="22"/>
        <v>10.839641289213308</v>
      </c>
      <c r="M54" s="32">
        <f t="shared" si="22"/>
        <v>13.405609851424538</v>
      </c>
      <c r="N54" s="32">
        <f t="shared" si="22"/>
        <v>16.159675132462304</v>
      </c>
      <c r="O54" s="32">
        <f t="shared" si="22"/>
        <v>19.443895114002952</v>
      </c>
      <c r="P54" s="32">
        <f t="shared" si="22"/>
        <v>22.374626944909082</v>
      </c>
      <c r="Q54" s="32">
        <f t="shared" si="22"/>
        <v>24.935951598131979</v>
      </c>
      <c r="R54" s="32">
        <f t="shared" si="22"/>
        <v>27.340609656397554</v>
      </c>
      <c r="S54" s="32">
        <f t="shared" si="22"/>
        <v>29.704958513856905</v>
      </c>
      <c r="T54" s="32">
        <f t="shared" si="22"/>
        <v>32.59018768751227</v>
      </c>
      <c r="U54" s="32">
        <f t="shared" si="22"/>
        <v>35.740495415716225</v>
      </c>
      <c r="V54" s="32">
        <f t="shared" si="22"/>
        <v>39.095900220101008</v>
      </c>
      <c r="W54" s="32">
        <f t="shared" si="22"/>
        <v>42.525979603124057</v>
      </c>
      <c r="X54" s="39">
        <f t="shared" si="22"/>
        <v>46.133689660754044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-2.0921450738426328</v>
      </c>
      <c r="F55" s="32">
        <f t="shared" ref="F55:I55" si="23">IFERROR(((F41/$D41)-1)*100,0)</f>
        <v>-0.24246036681713212</v>
      </c>
      <c r="G55" s="32">
        <f t="shared" si="23"/>
        <v>1.7373625864854025</v>
      </c>
      <c r="H55" s="32">
        <f t="shared" si="23"/>
        <v>3.7939668188990083</v>
      </c>
      <c r="I55" s="32">
        <f t="shared" si="23"/>
        <v>5.8901748575033164</v>
      </c>
      <c r="J55" s="32">
        <f t="shared" ref="J55:X55" si="24">IFERROR(((J41/$D41)-1)*100,0)</f>
        <v>8.3063612329165259</v>
      </c>
      <c r="K55" s="32">
        <f t="shared" si="24"/>
        <v>10.769952068209143</v>
      </c>
      <c r="L55" s="32">
        <f t="shared" si="24"/>
        <v>9.0516114859191976</v>
      </c>
      <c r="M55" s="32">
        <f t="shared" si="24"/>
        <v>11.157626768964723</v>
      </c>
      <c r="N55" s="32">
        <f t="shared" si="24"/>
        <v>13.175506804593029</v>
      </c>
      <c r="O55" s="32">
        <f t="shared" si="24"/>
        <v>15.168512618030384</v>
      </c>
      <c r="P55" s="32">
        <f t="shared" si="24"/>
        <v>16.988479721935445</v>
      </c>
      <c r="Q55" s="32">
        <f t="shared" si="24"/>
        <v>18.651893537698783</v>
      </c>
      <c r="R55" s="32">
        <f t="shared" si="24"/>
        <v>20.156683165270415</v>
      </c>
      <c r="S55" s="32">
        <f t="shared" si="24"/>
        <v>17.90560396320522</v>
      </c>
      <c r="T55" s="32">
        <f t="shared" si="24"/>
        <v>19.696091583886719</v>
      </c>
      <c r="U55" s="32">
        <f t="shared" si="24"/>
        <v>21.372681688726502</v>
      </c>
      <c r="V55" s="32">
        <f t="shared" si="24"/>
        <v>22.9257392254131</v>
      </c>
      <c r="W55" s="32">
        <f t="shared" si="24"/>
        <v>24.383583563827326</v>
      </c>
      <c r="X55" s="32">
        <f t="shared" si="24"/>
        <v>25.797362759793408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-2.2935732707465184</v>
      </c>
      <c r="F56" s="32">
        <f t="shared" ref="F56:I56" si="25">IFERROR(((F42/$D42)-1)*100,0)</f>
        <v>-5.6798683992061116</v>
      </c>
      <c r="G56" s="32">
        <f t="shared" si="25"/>
        <v>-8.8622759002862317</v>
      </c>
      <c r="H56" s="32">
        <f t="shared" si="25"/>
        <v>-12.303684330787823</v>
      </c>
      <c r="I56" s="32">
        <f t="shared" si="25"/>
        <v>-14.947358700597924</v>
      </c>
      <c r="J56" s="32">
        <f t="shared" ref="J56:X56" si="26">IFERROR(((J42/$D42)-1)*100,0)</f>
        <v>-17.720652011681047</v>
      </c>
      <c r="K56" s="32">
        <f t="shared" si="26"/>
        <v>-20.324328971114337</v>
      </c>
      <c r="L56" s="32">
        <f t="shared" si="26"/>
        <v>-22.675839910300745</v>
      </c>
      <c r="M56" s="32">
        <f t="shared" si="26"/>
        <v>-24.891978961518546</v>
      </c>
      <c r="N56" s="32">
        <f t="shared" si="26"/>
        <v>-27.190946974548037</v>
      </c>
      <c r="O56" s="32">
        <f t="shared" si="26"/>
        <v>-29.494331116149873</v>
      </c>
      <c r="P56" s="32">
        <f t="shared" si="26"/>
        <v>-31.030279574650464</v>
      </c>
      <c r="Q56" s="32">
        <f t="shared" si="26"/>
        <v>-33.136325081586492</v>
      </c>
      <c r="R56" s="32">
        <f t="shared" si="26"/>
        <v>-35.245835431819103</v>
      </c>
      <c r="S56" s="32">
        <f t="shared" si="26"/>
        <v>-37.431193176347968</v>
      </c>
      <c r="T56" s="32">
        <f t="shared" si="26"/>
        <v>-39.667939333523336</v>
      </c>
      <c r="U56" s="32">
        <f t="shared" si="26"/>
        <v>-41.832781639606495</v>
      </c>
      <c r="V56" s="32">
        <f t="shared" si="26"/>
        <v>-43.759457010787642</v>
      </c>
      <c r="W56" s="32">
        <f t="shared" si="26"/>
        <v>-46.024730799678352</v>
      </c>
      <c r="X56" s="32">
        <f t="shared" si="26"/>
        <v>-47.477205885827921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2.9349661728894194</v>
      </c>
      <c r="F57" s="32">
        <f t="shared" ref="F57:I57" si="27">IFERROR(((F43/$D43)-1)*100,0)</f>
        <v>2.170194653908708</v>
      </c>
      <c r="G57" s="32">
        <f t="shared" si="27"/>
        <v>0.85816069206308132</v>
      </c>
      <c r="H57" s="32">
        <f t="shared" si="27"/>
        <v>-2.0572612542445801</v>
      </c>
      <c r="I57" s="32">
        <f t="shared" si="27"/>
        <v>-3.0854871548546714</v>
      </c>
      <c r="J57" s="32">
        <f t="shared" ref="J57:X57" si="28">IFERROR(((J43/$D43)-1)*100,0)</f>
        <v>-4.7236470262337686</v>
      </c>
      <c r="K57" s="32">
        <f t="shared" si="28"/>
        <v>-5.8506954086226965</v>
      </c>
      <c r="L57" s="32">
        <f t="shared" si="28"/>
        <v>-6.4774153346893186</v>
      </c>
      <c r="M57" s="32">
        <f t="shared" si="28"/>
        <v>-6.775609040194186</v>
      </c>
      <c r="N57" s="32">
        <f t="shared" si="28"/>
        <v>-7.6724997589551975</v>
      </c>
      <c r="O57" s="32">
        <f t="shared" si="28"/>
        <v>-8.9525524939846122</v>
      </c>
      <c r="P57" s="32">
        <f t="shared" si="28"/>
        <v>-7.7362162181355938</v>
      </c>
      <c r="Q57" s="32">
        <f t="shared" si="28"/>
        <v>-8.409954222238925</v>
      </c>
      <c r="R57" s="32">
        <f t="shared" si="28"/>
        <v>-8.9169534207238605</v>
      </c>
      <c r="S57" s="32">
        <f t="shared" si="28"/>
        <v>-9.8634600485470578</v>
      </c>
      <c r="T57" s="32">
        <f t="shared" si="28"/>
        <v>-10.969073446417699</v>
      </c>
      <c r="U57" s="32">
        <f t="shared" si="28"/>
        <v>-11.985537554908799</v>
      </c>
      <c r="V57" s="32">
        <f t="shared" si="28"/>
        <v>-12.45637798299618</v>
      </c>
      <c r="W57" s="32">
        <f t="shared" si="28"/>
        <v>-14.133102163167221</v>
      </c>
      <c r="X57" s="32">
        <f t="shared" si="28"/>
        <v>-13.328408037602458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-4.683140394252594</v>
      </c>
      <c r="F58" s="32">
        <f t="shared" ref="F58:I58" si="29">IFERROR(((F44/$D44)-1)*100,0)</f>
        <v>-9.2675342839886987</v>
      </c>
      <c r="G58" s="32">
        <f t="shared" si="29"/>
        <v>-13.304747064097644</v>
      </c>
      <c r="H58" s="32">
        <f t="shared" si="29"/>
        <v>-16.98654385230174</v>
      </c>
      <c r="I58" s="32">
        <f t="shared" si="29"/>
        <v>-20.368516669189052</v>
      </c>
      <c r="J58" s="32">
        <f t="shared" ref="J58:X58" si="30">IFERROR(((J44/$D44)-1)*100,0)</f>
        <v>-23.660593012809283</v>
      </c>
      <c r="K58" s="32">
        <f t="shared" si="30"/>
        <v>-26.939124420482287</v>
      </c>
      <c r="L58" s="32">
        <f t="shared" si="30"/>
        <v>-30.078905954985025</v>
      </c>
      <c r="M58" s="32">
        <f t="shared" si="30"/>
        <v>-33.171591734443659</v>
      </c>
      <c r="N58" s="32">
        <f t="shared" si="30"/>
        <v>-36.111342482903432</v>
      </c>
      <c r="O58" s="32">
        <f t="shared" si="30"/>
        <v>-38.882413463623067</v>
      </c>
      <c r="P58" s="32">
        <f t="shared" si="30"/>
        <v>-41.676221633545474</v>
      </c>
      <c r="Q58" s="32">
        <f t="shared" si="30"/>
        <v>-44.436865801621174</v>
      </c>
      <c r="R58" s="32">
        <f t="shared" si="30"/>
        <v>-47.278761936554901</v>
      </c>
      <c r="S58" s="32">
        <f t="shared" si="30"/>
        <v>-50.03030416363594</v>
      </c>
      <c r="T58" s="32">
        <f t="shared" si="30"/>
        <v>-52.784004947068411</v>
      </c>
      <c r="U58" s="32">
        <f t="shared" si="30"/>
        <v>-55.473683455670276</v>
      </c>
      <c r="V58" s="32">
        <f t="shared" si="30"/>
        <v>-58.06571008885679</v>
      </c>
      <c r="W58" s="32">
        <f t="shared" si="30"/>
        <v>-60.59996507425749</v>
      </c>
      <c r="X58" s="32">
        <f t="shared" si="30"/>
        <v>-63.084020279223573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4.5064399759285001</v>
      </c>
      <c r="F59" s="32">
        <f t="shared" ref="F59:I59" si="31">IFERROR(((F45/$D45)-1)*100,0)</f>
        <v>4.2497103692034077</v>
      </c>
      <c r="G59" s="32">
        <f t="shared" si="31"/>
        <v>3.2468088624588054</v>
      </c>
      <c r="H59" s="32">
        <f t="shared" si="31"/>
        <v>0.15594595194337035</v>
      </c>
      <c r="I59" s="32">
        <f t="shared" si="31"/>
        <v>-0.57458684463761456</v>
      </c>
      <c r="J59" s="32">
        <f t="shared" ref="J59:X59" si="32">IFERROR(((J45/$D45)-1)*100,0)</f>
        <v>-2.1211734873797572</v>
      </c>
      <c r="K59" s="32">
        <f t="shared" si="32"/>
        <v>-3.0518791895751796</v>
      </c>
      <c r="L59" s="32">
        <f t="shared" si="32"/>
        <v>-3.3745146740407517</v>
      </c>
      <c r="M59" s="32">
        <f t="shared" si="32"/>
        <v>-3.3014676450658476</v>
      </c>
      <c r="N59" s="32">
        <f t="shared" si="32"/>
        <v>-4.0080783950215633</v>
      </c>
      <c r="O59" s="32">
        <f t="shared" si="32"/>
        <v>-5.4341073127206379</v>
      </c>
      <c r="P59" s="32">
        <f t="shared" si="32"/>
        <v>-3.6909252053628161</v>
      </c>
      <c r="Q59" s="32">
        <f t="shared" si="32"/>
        <v>-4.3573800742691677</v>
      </c>
      <c r="R59" s="32">
        <f t="shared" si="32"/>
        <v>-4.806840041135696</v>
      </c>
      <c r="S59" s="32">
        <f t="shared" si="32"/>
        <v>-5.8065414955298049</v>
      </c>
      <c r="T59" s="32">
        <f t="shared" si="32"/>
        <v>-6.9713278004550183</v>
      </c>
      <c r="U59" s="32">
        <f t="shared" si="32"/>
        <v>-8.0141441086754241</v>
      </c>
      <c r="V59" s="32">
        <f t="shared" si="32"/>
        <v>-8.3591588946329232</v>
      </c>
      <c r="W59" s="32">
        <f t="shared" si="32"/>
        <v>-10.243900644782522</v>
      </c>
      <c r="X59" s="32">
        <f t="shared" si="32"/>
        <v>-8.9781029236398417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-2.814062753650548</v>
      </c>
      <c r="F60" s="32">
        <f t="shared" ref="F60:I60" si="33">IFERROR(((F46/$D46)-1)*100,0)</f>
        <v>-5.4374383701375368</v>
      </c>
      <c r="G60" s="32">
        <f t="shared" si="33"/>
        <v>-7.8803925058168574</v>
      </c>
      <c r="H60" s="32">
        <f t="shared" si="33"/>
        <v>-10.153986903882817</v>
      </c>
      <c r="I60" s="32">
        <f t="shared" si="33"/>
        <v>-12.271283626408691</v>
      </c>
      <c r="J60" s="32">
        <f t="shared" ref="J60:X60" si="34">IFERROR(((J46/$D46)-1)*100,0)</f>
        <v>-14.244452035195343</v>
      </c>
      <c r="K60" s="32">
        <f t="shared" si="34"/>
        <v>-16.08979412745326</v>
      </c>
      <c r="L60" s="32">
        <f t="shared" si="34"/>
        <v>-17.828966738059869</v>
      </c>
      <c r="M60" s="32">
        <f t="shared" si="34"/>
        <v>-19.485295537580772</v>
      </c>
      <c r="N60" s="32">
        <f t="shared" si="34"/>
        <v>-21.078300338986523</v>
      </c>
      <c r="O60" s="32">
        <f t="shared" si="34"/>
        <v>-21.824318529417909</v>
      </c>
      <c r="P60" s="32">
        <f t="shared" si="34"/>
        <v>-22.535378000996232</v>
      </c>
      <c r="Q60" s="32">
        <f t="shared" si="34"/>
        <v>-23.235760391307146</v>
      </c>
      <c r="R60" s="32">
        <f t="shared" si="34"/>
        <v>-23.953259253448767</v>
      </c>
      <c r="S60" s="32">
        <f t="shared" si="34"/>
        <v>-24.705159648506925</v>
      </c>
      <c r="T60" s="32">
        <f t="shared" si="34"/>
        <v>-25.594296797351777</v>
      </c>
      <c r="U60" s="32">
        <f t="shared" si="34"/>
        <v>-26.514354870801938</v>
      </c>
      <c r="V60" s="32">
        <f t="shared" si="34"/>
        <v>-27.445511757812291</v>
      </c>
      <c r="W60" s="32">
        <f t="shared" si="34"/>
        <v>-28.361231188987514</v>
      </c>
      <c r="X60" s="32">
        <f t="shared" si="34"/>
        <v>-29.243423541569847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-4.6998878958677937</v>
      </c>
      <c r="F61" s="32">
        <f t="shared" ref="F61:I61" si="36">IFERROR(((F47/$D47)-1)*100,0)</f>
        <v>-9.3115474520094601</v>
      </c>
      <c r="G61" s="32">
        <f t="shared" si="36"/>
        <v>-13.376863916942783</v>
      </c>
      <c r="H61" s="32">
        <f t="shared" si="36"/>
        <v>-17.074229283487309</v>
      </c>
      <c r="I61" s="32">
        <f t="shared" si="36"/>
        <v>-20.445683695960071</v>
      </c>
      <c r="J61" s="32">
        <f t="shared" ref="J61:X61" si="37">IFERROR(((J47/$D47)-1)*100,0)</f>
        <v>-23.712073107674946</v>
      </c>
      <c r="K61" s="32">
        <f t="shared" si="37"/>
        <v>-26.973166431267558</v>
      </c>
      <c r="L61" s="32">
        <f t="shared" si="37"/>
        <v>-30.077841665801653</v>
      </c>
      <c r="M61" s="32">
        <f t="shared" si="37"/>
        <v>-33.138796754247871</v>
      </c>
      <c r="N61" s="32">
        <f t="shared" si="37"/>
        <v>-36.036070294745358</v>
      </c>
      <c r="O61" s="32">
        <f t="shared" si="37"/>
        <v>-38.765018722522036</v>
      </c>
      <c r="P61" s="32">
        <f t="shared" si="37"/>
        <v>-41.53745380572704</v>
      </c>
      <c r="Q61" s="32">
        <f t="shared" si="37"/>
        <v>-44.26832598044944</v>
      </c>
      <c r="R61" s="32">
        <f t="shared" si="37"/>
        <v>-47.084806685623327</v>
      </c>
      <c r="S61" s="32">
        <f t="shared" si="37"/>
        <v>-49.803069071088444</v>
      </c>
      <c r="T61" s="32">
        <f t="shared" si="37"/>
        <v>-52.534212975543767</v>
      </c>
      <c r="U61" s="32">
        <f t="shared" si="37"/>
        <v>-55.195924981828625</v>
      </c>
      <c r="V61" s="32">
        <f t="shared" si="37"/>
        <v>-57.763682497006762</v>
      </c>
      <c r="W61" s="32">
        <f t="shared" si="37"/>
        <v>-60.280170262809428</v>
      </c>
      <c r="X61" s="32">
        <f t="shared" si="37"/>
        <v>-62.731958904096729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-4.433954842812815</v>
      </c>
      <c r="F62" s="32">
        <f t="shared" ref="F62:I62" si="38">IFERROR(((F48/$D48)-1)*100,0)</f>
        <v>-8.6126637369743122</v>
      </c>
      <c r="G62" s="32">
        <f t="shared" si="38"/>
        <v>-12.231722671729662</v>
      </c>
      <c r="H62" s="32">
        <f t="shared" si="38"/>
        <v>-15.681875070935769</v>
      </c>
      <c r="I62" s="32">
        <f t="shared" si="38"/>
        <v>-19.220350897318529</v>
      </c>
      <c r="J62" s="32">
        <f t="shared" ref="J62:X62" si="39">IFERROR(((J48/$D48)-1)*100,0)</f>
        <v>-22.89462229538357</v>
      </c>
      <c r="K62" s="32">
        <f t="shared" si="39"/>
        <v>-26.432614409344012</v>
      </c>
      <c r="L62" s="32">
        <f t="shared" si="39"/>
        <v>-30.094741480375355</v>
      </c>
      <c r="M62" s="32">
        <f t="shared" si="39"/>
        <v>-33.659547216539778</v>
      </c>
      <c r="N62" s="32">
        <f t="shared" si="39"/>
        <v>-37.231315010461941</v>
      </c>
      <c r="O62" s="32">
        <f t="shared" si="39"/>
        <v>-40.629126135730885</v>
      </c>
      <c r="P62" s="32">
        <f t="shared" si="39"/>
        <v>-43.740943792800536</v>
      </c>
      <c r="Q62" s="32">
        <f t="shared" si="39"/>
        <v>-46.944564516524366</v>
      </c>
      <c r="R62" s="32">
        <f t="shared" si="39"/>
        <v>-50.164616033992438</v>
      </c>
      <c r="S62" s="32">
        <f t="shared" si="39"/>
        <v>-53.411327981037537</v>
      </c>
      <c r="T62" s="32">
        <f t="shared" si="39"/>
        <v>-56.500651859534081</v>
      </c>
      <c r="U62" s="32">
        <f t="shared" si="39"/>
        <v>-59.606443079263414</v>
      </c>
      <c r="V62" s="32">
        <f t="shared" si="39"/>
        <v>-62.559569158375126</v>
      </c>
      <c r="W62" s="32">
        <f t="shared" si="39"/>
        <v>-65.35818204711083</v>
      </c>
      <c r="X62" s="32">
        <f t="shared" si="39"/>
        <v>-68.322330441384025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1.9127949832286717</v>
      </c>
      <c r="F64" s="32">
        <f t="shared" ref="F64:I64" si="41">IFERROR(((F50/$D50)-1)*100,0)</f>
        <v>7.8991924044208739</v>
      </c>
      <c r="G64" s="32">
        <f t="shared" si="41"/>
        <v>8.4221194376601574</v>
      </c>
      <c r="H64" s="32">
        <f t="shared" si="41"/>
        <v>10.14860692720112</v>
      </c>
      <c r="I64" s="32">
        <f t="shared" si="41"/>
        <v>11.135009678498143</v>
      </c>
      <c r="J64" s="32">
        <f t="shared" ref="J64:X64" si="42">IFERROR(((J50/$D50)-1)*100,0)</f>
        <v>17.532326992416401</v>
      </c>
      <c r="K64" s="32">
        <f t="shared" si="42"/>
        <v>22.444917018225329</v>
      </c>
      <c r="L64" s="32">
        <f t="shared" si="42"/>
        <v>26.879447403276835</v>
      </c>
      <c r="M64" s="32">
        <f t="shared" si="42"/>
        <v>33.1723007584527</v>
      </c>
      <c r="N64" s="32">
        <f t="shared" si="42"/>
        <v>37.521929964595472</v>
      </c>
      <c r="O64" s="32">
        <f t="shared" si="42"/>
        <v>42.826979927529372</v>
      </c>
      <c r="P64" s="32">
        <f t="shared" si="42"/>
        <v>43.932407807318043</v>
      </c>
      <c r="Q64" s="32">
        <f t="shared" si="42"/>
        <v>50.431547858877266</v>
      </c>
      <c r="R64" s="32">
        <f t="shared" si="42"/>
        <v>57.90455322831469</v>
      </c>
      <c r="S64" s="32">
        <f t="shared" si="42"/>
        <v>62.595303001053558</v>
      </c>
      <c r="T64" s="32">
        <f t="shared" si="42"/>
        <v>69.975930673265523</v>
      </c>
      <c r="U64" s="32">
        <f t="shared" si="42"/>
        <v>78.599118238618914</v>
      </c>
      <c r="V64" s="32">
        <f t="shared" si="42"/>
        <v>84.424585001888033</v>
      </c>
      <c r="W64" s="32">
        <f t="shared" si="42"/>
        <v>88.069609221361304</v>
      </c>
      <c r="X64" s="32">
        <f t="shared" si="42"/>
        <v>92.859737768426413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24.0479197129875</v>
      </c>
      <c r="D67" s="30">
        <f>(D8/D7)*100</f>
        <v>22.590621699160796</v>
      </c>
      <c r="E67" s="30">
        <f t="shared" ref="E67:X67" si="43">(E8/E7)*100</f>
        <v>23.019072372574762</v>
      </c>
      <c r="F67" s="30">
        <f t="shared" si="43"/>
        <v>23.023892204445332</v>
      </c>
      <c r="G67" s="30">
        <f t="shared" si="43"/>
        <v>23.037053069463877</v>
      </c>
      <c r="H67" s="30">
        <f t="shared" si="43"/>
        <v>23.0410959753778</v>
      </c>
      <c r="I67" s="30">
        <f t="shared" si="43"/>
        <v>22.934210756670144</v>
      </c>
      <c r="J67" s="30">
        <f t="shared" si="43"/>
        <v>22.804085703549749</v>
      </c>
      <c r="K67" s="30">
        <f t="shared" si="43"/>
        <v>22.755787362975045</v>
      </c>
      <c r="L67" s="30">
        <f t="shared" si="43"/>
        <v>23.380917729041553</v>
      </c>
      <c r="M67" s="30">
        <f t="shared" si="43"/>
        <v>23.507740430329839</v>
      </c>
      <c r="N67" s="30">
        <f t="shared" si="43"/>
        <v>23.673980299819856</v>
      </c>
      <c r="O67" s="30">
        <f t="shared" si="43"/>
        <v>23.919333585056478</v>
      </c>
      <c r="P67" s="30">
        <f t="shared" si="43"/>
        <v>24.116921584690978</v>
      </c>
      <c r="Q67" s="30">
        <f t="shared" si="43"/>
        <v>24.285766475049996</v>
      </c>
      <c r="R67" s="30">
        <f t="shared" si="43"/>
        <v>24.450456168916674</v>
      </c>
      <c r="S67" s="30">
        <f t="shared" si="43"/>
        <v>25.161820706831602</v>
      </c>
      <c r="T67" s="30">
        <f t="shared" si="43"/>
        <v>25.343305868887256</v>
      </c>
      <c r="U67" s="30">
        <f t="shared" si="43"/>
        <v>25.572545134015691</v>
      </c>
      <c r="V67" s="30">
        <f t="shared" si="43"/>
        <v>25.838129540615263</v>
      </c>
      <c r="W67" s="30">
        <f t="shared" si="43"/>
        <v>26.125947118735809</v>
      </c>
      <c r="X67" s="30">
        <f t="shared" si="43"/>
        <v>26.423630186529095</v>
      </c>
    </row>
    <row r="68" spans="1:24" ht="15.75">
      <c r="B68" s="20" t="s">
        <v>38</v>
      </c>
      <c r="C68" s="31">
        <f t="shared" ref="C68:C69" si="44">AVERAGE(D68:X68)</f>
        <v>70.884453168457227</v>
      </c>
      <c r="D68" s="30">
        <f>(D9/D7)*100</f>
        <v>69.963533708400504</v>
      </c>
      <c r="E68" s="30">
        <f t="shared" ref="E68:X68" si="45">(E9/E7)*100</f>
        <v>69.590065955247454</v>
      </c>
      <c r="F68" s="30">
        <f t="shared" si="45"/>
        <v>69.938615531022407</v>
      </c>
      <c r="G68" s="30">
        <f t="shared" si="45"/>
        <v>70.264193381990168</v>
      </c>
      <c r="H68" s="30">
        <f t="shared" si="45"/>
        <v>70.609746248341935</v>
      </c>
      <c r="I68" s="30">
        <f t="shared" si="45"/>
        <v>70.996841489611668</v>
      </c>
      <c r="J68" s="30">
        <f t="shared" si="45"/>
        <v>71.421498346949392</v>
      </c>
      <c r="K68" s="30">
        <f t="shared" si="45"/>
        <v>71.751616317621085</v>
      </c>
      <c r="L68" s="30">
        <f t="shared" si="45"/>
        <v>71.242981037835079</v>
      </c>
      <c r="M68" s="30">
        <f t="shared" si="45"/>
        <v>71.360710902970865</v>
      </c>
      <c r="N68" s="30">
        <f t="shared" si="45"/>
        <v>71.435139104863509</v>
      </c>
      <c r="O68" s="30">
        <f t="shared" si="45"/>
        <v>71.427003312166022</v>
      </c>
      <c r="P68" s="30">
        <f t="shared" si="45"/>
        <v>71.403112183331146</v>
      </c>
      <c r="Q68" s="30">
        <f t="shared" si="45"/>
        <v>71.430322792603221</v>
      </c>
      <c r="R68" s="30">
        <f t="shared" si="45"/>
        <v>71.451528955446577</v>
      </c>
      <c r="S68" s="30">
        <f t="shared" si="45"/>
        <v>70.83754234156045</v>
      </c>
      <c r="T68" s="30">
        <f t="shared" si="45"/>
        <v>70.855799559867265</v>
      </c>
      <c r="U68" s="30">
        <f t="shared" si="45"/>
        <v>70.815614028065156</v>
      </c>
      <c r="V68" s="30">
        <f t="shared" si="45"/>
        <v>70.718513622031921</v>
      </c>
      <c r="W68" s="30">
        <f t="shared" si="45"/>
        <v>70.612994225709627</v>
      </c>
      <c r="X68" s="30">
        <f t="shared" si="45"/>
        <v>70.446143491966467</v>
      </c>
    </row>
    <row r="69" spans="1:24" ht="15.75">
      <c r="B69" s="20" t="s">
        <v>10</v>
      </c>
      <c r="C69" s="31">
        <f t="shared" si="44"/>
        <v>5.0676271185552597</v>
      </c>
      <c r="D69" s="30">
        <f t="shared" ref="D69:X69" si="46">(D10/D7)*100</f>
        <v>7.4458445924387089</v>
      </c>
      <c r="E69" s="30">
        <f t="shared" si="46"/>
        <v>7.3908616721777873</v>
      </c>
      <c r="F69" s="30">
        <f t="shared" si="46"/>
        <v>7.0374922645322506</v>
      </c>
      <c r="G69" s="30">
        <f t="shared" si="46"/>
        <v>6.6987535485459606</v>
      </c>
      <c r="H69" s="30">
        <f t="shared" si="46"/>
        <v>6.3491577762802605</v>
      </c>
      <c r="I69" s="30">
        <f t="shared" si="46"/>
        <v>6.0689477537181888</v>
      </c>
      <c r="J69" s="30">
        <f t="shared" si="46"/>
        <v>5.7744159495008356</v>
      </c>
      <c r="K69" s="30">
        <f t="shared" si="46"/>
        <v>5.4925963194038729</v>
      </c>
      <c r="L69" s="30">
        <f t="shared" si="46"/>
        <v>5.3761012331233466</v>
      </c>
      <c r="M69" s="30">
        <f t="shared" si="46"/>
        <v>5.1315486666992998</v>
      </c>
      <c r="N69" s="30">
        <f t="shared" si="46"/>
        <v>4.8908805953166272</v>
      </c>
      <c r="O69" s="30">
        <f t="shared" si="46"/>
        <v>4.6536631027774886</v>
      </c>
      <c r="P69" s="30">
        <f t="shared" si="46"/>
        <v>4.4799662319778815</v>
      </c>
      <c r="Q69" s="30">
        <f t="shared" si="46"/>
        <v>4.2839107323467802</v>
      </c>
      <c r="R69" s="30">
        <f t="shared" si="46"/>
        <v>4.0980148756367543</v>
      </c>
      <c r="S69" s="30">
        <f t="shared" si="46"/>
        <v>4.0006369516079454</v>
      </c>
      <c r="T69" s="30">
        <f t="shared" si="46"/>
        <v>3.8008945712454825</v>
      </c>
      <c r="U69" s="30">
        <f t="shared" si="46"/>
        <v>3.611840837919158</v>
      </c>
      <c r="V69" s="30">
        <f t="shared" si="46"/>
        <v>3.4433568373528187</v>
      </c>
      <c r="W69" s="30">
        <f t="shared" si="46"/>
        <v>3.2610586555545709</v>
      </c>
      <c r="X69" s="30">
        <f t="shared" si="46"/>
        <v>3.1302263215044319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33.04749154674488</v>
      </c>
      <c r="D72" s="30">
        <f>(D13/D$10)*100</f>
        <v>24.633480474508275</v>
      </c>
      <c r="E72" s="30">
        <f t="shared" ref="E72:X72" si="47">(E13/E$10)*100</f>
        <v>26.347881452476031</v>
      </c>
      <c r="F72" s="30">
        <f t="shared" si="47"/>
        <v>27.226777160596114</v>
      </c>
      <c r="G72" s="30">
        <f t="shared" si="47"/>
        <v>27.906427061817034</v>
      </c>
      <c r="H72" s="30">
        <f t="shared" si="47"/>
        <v>28.133331716229293</v>
      </c>
      <c r="I72" s="30">
        <f t="shared" si="47"/>
        <v>28.796212983097035</v>
      </c>
      <c r="J72" s="30">
        <f t="shared" si="47"/>
        <v>29.303783035673941</v>
      </c>
      <c r="K72" s="30">
        <f t="shared" si="47"/>
        <v>29.973636998401439</v>
      </c>
      <c r="L72" s="30">
        <f t="shared" si="47"/>
        <v>30.782384229660508</v>
      </c>
      <c r="M72" s="30">
        <f t="shared" si="47"/>
        <v>31.714607517863548</v>
      </c>
      <c r="N72" s="30">
        <f t="shared" si="47"/>
        <v>32.476938351885494</v>
      </c>
      <c r="O72" s="30">
        <f t="shared" si="47"/>
        <v>33.039713088944659</v>
      </c>
      <c r="P72" s="30">
        <f t="shared" si="47"/>
        <v>34.398105412642444</v>
      </c>
      <c r="Q72" s="30">
        <f t="shared" si="47"/>
        <v>35.236032320181195</v>
      </c>
      <c r="R72" s="30">
        <f t="shared" si="47"/>
        <v>36.212942639147109</v>
      </c>
      <c r="S72" s="30">
        <f t="shared" si="47"/>
        <v>37.084177223260646</v>
      </c>
      <c r="T72" s="30">
        <f t="shared" si="47"/>
        <v>37.983452825609426</v>
      </c>
      <c r="U72" s="30">
        <f t="shared" si="47"/>
        <v>38.955477825853301</v>
      </c>
      <c r="V72" s="30">
        <f t="shared" si="47"/>
        <v>40.138888247746451</v>
      </c>
      <c r="W72" s="30">
        <f t="shared" si="47"/>
        <v>40.963299557227558</v>
      </c>
      <c r="X72" s="30">
        <f t="shared" si="47"/>
        <v>42.689772358820811</v>
      </c>
    </row>
    <row r="73" spans="1:24" ht="15.75">
      <c r="A73" s="36"/>
      <c r="B73" s="10" t="s">
        <v>11</v>
      </c>
      <c r="C73" s="31">
        <f>AVERAGE(D73:X73)</f>
        <v>7.5661440273848468</v>
      </c>
      <c r="D73" s="30">
        <f>(D16/D$10)*100</f>
        <v>6.7334622486693529</v>
      </c>
      <c r="E73" s="30">
        <f t="shared" ref="E73:X73" si="48">(E16/E$10)*100</f>
        <v>6.6975925889009611</v>
      </c>
      <c r="F73" s="30">
        <f t="shared" si="48"/>
        <v>6.7507691949275088</v>
      </c>
      <c r="G73" s="30">
        <f>(G16/G$10)*100</f>
        <v>6.8060060260630175</v>
      </c>
      <c r="H73" s="30">
        <f t="shared" si="48"/>
        <v>6.898519427635974</v>
      </c>
      <c r="I73" s="30">
        <f t="shared" si="48"/>
        <v>6.9453222239901287</v>
      </c>
      <c r="J73" s="30">
        <f t="shared" si="48"/>
        <v>7.0179426423863127</v>
      </c>
      <c r="K73" s="30">
        <f t="shared" si="48"/>
        <v>7.0913265771684459</v>
      </c>
      <c r="L73" s="30">
        <f t="shared" si="48"/>
        <v>7.1555326273390047</v>
      </c>
      <c r="M73" s="30">
        <f t="shared" si="48"/>
        <v>7.2181734449201365</v>
      </c>
      <c r="N73" s="30">
        <f t="shared" si="48"/>
        <v>7.298766611927876</v>
      </c>
      <c r="O73" s="30">
        <f t="shared" si="48"/>
        <v>7.465967038953079</v>
      </c>
      <c r="P73" s="30">
        <f t="shared" si="48"/>
        <v>7.5628131391702658</v>
      </c>
      <c r="Q73" s="30">
        <f t="shared" si="48"/>
        <v>7.7304920808442796</v>
      </c>
      <c r="R73" s="30">
        <f t="shared" si="48"/>
        <v>7.9077208603640106</v>
      </c>
      <c r="S73" s="30">
        <f t="shared" si="48"/>
        <v>8.1029987746979391</v>
      </c>
      <c r="T73" s="30">
        <f t="shared" si="48"/>
        <v>8.3041750615873102</v>
      </c>
      <c r="U73" s="30">
        <f t="shared" si="48"/>
        <v>8.5067299287168563</v>
      </c>
      <c r="V73" s="30">
        <f t="shared" si="48"/>
        <v>8.6866676881836646</v>
      </c>
      <c r="W73" s="30">
        <f t="shared" si="48"/>
        <v>8.936999342047363</v>
      </c>
      <c r="X73" s="30">
        <f t="shared" si="48"/>
        <v>9.0710470465882995</v>
      </c>
    </row>
    <row r="74" spans="1:24" ht="15.75">
      <c r="A74" s="36"/>
      <c r="B74" s="10" t="s">
        <v>12</v>
      </c>
      <c r="C74" s="31">
        <f>AVERAGE(D74:X74)</f>
        <v>55.759224472925638</v>
      </c>
      <c r="D74" s="30">
        <f>(D19/D$10)*100</f>
        <v>64.310795623393474</v>
      </c>
      <c r="E74" s="30">
        <f t="shared" ref="E74:X74" si="49">(E19/E$10)*100</f>
        <v>62.726948856685091</v>
      </c>
      <c r="F74" s="30">
        <f t="shared" si="49"/>
        <v>61.834588631623014</v>
      </c>
      <c r="G74" s="30">
        <f t="shared" si="49"/>
        <v>61.125103308481542</v>
      </c>
      <c r="H74" s="30">
        <f t="shared" si="49"/>
        <v>60.812387062850291</v>
      </c>
      <c r="I74" s="30">
        <f t="shared" si="49"/>
        <v>60.15335089686247</v>
      </c>
      <c r="J74" s="30">
        <f t="shared" si="49"/>
        <v>59.627809345319726</v>
      </c>
      <c r="K74" s="30">
        <f t="shared" si="49"/>
        <v>58.944138254696099</v>
      </c>
      <c r="L74" s="30">
        <f t="shared" si="49"/>
        <v>58.154522842029841</v>
      </c>
      <c r="M74" s="30">
        <f t="shared" si="49"/>
        <v>57.249507011623869</v>
      </c>
      <c r="N74" s="30">
        <f t="shared" si="49"/>
        <v>56.498073242427019</v>
      </c>
      <c r="O74" s="30">
        <f t="shared" si="49"/>
        <v>55.854662870098046</v>
      </c>
      <c r="P74" s="30">
        <f t="shared" si="49"/>
        <v>54.513384087043491</v>
      </c>
      <c r="Q74" s="30">
        <f t="shared" si="49"/>
        <v>53.603818545634098</v>
      </c>
      <c r="R74" s="30">
        <f t="shared" si="49"/>
        <v>52.552885290182857</v>
      </c>
      <c r="S74" s="30">
        <f t="shared" si="49"/>
        <v>51.594472226223033</v>
      </c>
      <c r="T74" s="30">
        <f t="shared" si="49"/>
        <v>50.596026303631191</v>
      </c>
      <c r="U74" s="30">
        <f t="shared" si="49"/>
        <v>49.536247267941654</v>
      </c>
      <c r="V74" s="30">
        <f t="shared" si="49"/>
        <v>48.297029837367759</v>
      </c>
      <c r="W74" s="30">
        <f t="shared" si="49"/>
        <v>47.325634318637661</v>
      </c>
      <c r="X74" s="30">
        <f t="shared" si="49"/>
        <v>45.632328108686032</v>
      </c>
    </row>
    <row r="75" spans="1:24" ht="15.75">
      <c r="A75" s="36"/>
      <c r="B75" s="10" t="s">
        <v>16</v>
      </c>
      <c r="C75" s="31">
        <f>AVERAGE(D75:X75)</f>
        <v>3.6271399529446482</v>
      </c>
      <c r="D75" s="35">
        <f>(D23/D$10)*100</f>
        <v>4.3222616534289093</v>
      </c>
      <c r="E75" s="35">
        <f t="shared" ref="E75:X75" si="50">(E23/E$10)*100</f>
        <v>4.2275771019379054</v>
      </c>
      <c r="F75" s="35">
        <f t="shared" si="50"/>
        <v>4.1878650128533579</v>
      </c>
      <c r="G75" s="35">
        <f t="shared" si="50"/>
        <v>4.1624636036384004</v>
      </c>
      <c r="H75" s="35">
        <f t="shared" si="50"/>
        <v>4.1557617932844284</v>
      </c>
      <c r="I75" s="35">
        <f t="shared" si="50"/>
        <v>4.1051138960503701</v>
      </c>
      <c r="J75" s="35">
        <f t="shared" si="50"/>
        <v>4.0504649766200096</v>
      </c>
      <c r="K75" s="35">
        <f t="shared" si="50"/>
        <v>3.9908981697340349</v>
      </c>
      <c r="L75" s="35">
        <f t="shared" si="50"/>
        <v>3.907560300970653</v>
      </c>
      <c r="M75" s="35">
        <f t="shared" si="50"/>
        <v>3.8177120255924484</v>
      </c>
      <c r="N75" s="35">
        <f t="shared" si="50"/>
        <v>3.7262217937596236</v>
      </c>
      <c r="O75" s="35">
        <f t="shared" si="50"/>
        <v>3.6396570020042041</v>
      </c>
      <c r="P75" s="35">
        <f t="shared" si="50"/>
        <v>3.525697361143791</v>
      </c>
      <c r="Q75" s="35">
        <f t="shared" si="50"/>
        <v>3.4296570533404265</v>
      </c>
      <c r="R75" s="35">
        <f t="shared" si="50"/>
        <v>3.326451210306018</v>
      </c>
      <c r="S75" s="35">
        <f t="shared" si="50"/>
        <v>3.2183517758183831</v>
      </c>
      <c r="T75" s="35">
        <f t="shared" si="50"/>
        <v>3.1163458091720759</v>
      </c>
      <c r="U75" s="35">
        <f t="shared" si="50"/>
        <v>3.0015449774881855</v>
      </c>
      <c r="V75" s="35">
        <f t="shared" si="50"/>
        <v>2.8774142267021281</v>
      </c>
      <c r="W75" s="35">
        <f t="shared" si="50"/>
        <v>2.7740667820874103</v>
      </c>
      <c r="X75" s="35">
        <f t="shared" si="50"/>
        <v>2.6068524859048492</v>
      </c>
    </row>
    <row r="76" spans="1:24">
      <c r="C76" s="31"/>
    </row>
    <row r="147" spans="4:24">
      <c r="D147">
        <v>4062141487.2931032</v>
      </c>
      <c r="E147">
        <v>4143082138.3498149</v>
      </c>
      <c r="F147">
        <v>4909011958.8429346</v>
      </c>
      <c r="G147">
        <v>5095566747.3477087</v>
      </c>
      <c r="H147">
        <v>5146445326.3850336</v>
      </c>
      <c r="I147">
        <v>4799545925.9830465</v>
      </c>
      <c r="J147">
        <v>4904386633.7120419</v>
      </c>
      <c r="K147">
        <v>5325291239.4551954</v>
      </c>
      <c r="L147">
        <v>5633646262.0347376</v>
      </c>
      <c r="M147">
        <v>6113138322.2498283</v>
      </c>
      <c r="N147">
        <v>6375959788.7072248</v>
      </c>
      <c r="O147">
        <v>6911525189.90623</v>
      </c>
      <c r="P147">
        <v>6794009174.3488255</v>
      </c>
      <c r="Q147">
        <v>6673598878.7474298</v>
      </c>
      <c r="R147">
        <v>6740333252.7585688</v>
      </c>
      <c r="S147">
        <v>6922361071.8598251</v>
      </c>
      <c r="T147">
        <v>7576958867.0130033</v>
      </c>
      <c r="U147">
        <v>8054230871.1431332</v>
      </c>
      <c r="V147">
        <v>8481105107.5682755</v>
      </c>
      <c r="W147">
        <v>8777943786.3331642</v>
      </c>
      <c r="X147">
        <v>9137839481.5728226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Wealth_TUN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2014-12-03T13:26:22Z</dcterms:modified>
</cp:coreProperties>
</file>