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PER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<sst xmlns="http://schemas.openxmlformats.org/spreadsheetml/2006/main" count="95" uniqueCount="65">
  <si>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</si>
  <si>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</si>
  <si>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</si>
  <si>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</si>
  <si>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</si>
  <si>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</si>
  <si>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</si>
  <si>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</si>
  <si>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</si>
  <si>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</si>
  <si>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</si>
  <si>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</si>
  <si>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</si>
  <si>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</si>
  <si>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</si>
  <si>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</si>
  <si>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</si>
  <si>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</si>
  <si>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</si>
  <si>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</si>
  <si>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</si>
  <si>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</si>
  <si>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</si>
  <si>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</si>
  <si>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</si>
  <si>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</si>
  <si>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</si>
  <si>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</si>
  <si>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</si>
  <si>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</si>
  <si>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</si>
  <si>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</si>
  <si>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</si>
  <si>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</si>
  <si>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</si>
  <si>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</si>
  <si>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</si>
  <si>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</si>
  <si>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</si>
  <si>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</si>
  <si>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</si>
  <si>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</si>
  <si>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</si>
  <si>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</si>
  <si>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</si>
  <si>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</si>
  <si>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</si>
  <si>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</si>
  <si>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</si>
  <si>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</si>
  <si>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</si>
  <si>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</si>
  <si>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</si>
  <si>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</si>
  <si>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</si>
  <si>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</si>
  <si>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</si>
  <si>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</si>
  <si>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</si>
  <si>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</si>
  <si>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</si>
  <si>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</si>
  <si>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</si>
  <si>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Peru</t>
  </si>
  <si>
    <t>PER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</si>
</sst>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Wealth_PER!$B$54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Wealth_PER!$D$52:$X$52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Wealth_PER!$D$54:$X$54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-1.6482474905906819</c:v>
                </c:pt>
                <c:pt idx="2">
                  <c:v>-3.1832640112037125</c:v>
                </c:pt>
                <c:pt idx="3">
                  <c:v>-4.1965257849674646</c:v>
                </c:pt>
                <c:pt idx="4">
                  <c:v>-3.6735896462796624</c:v>
                </c:pt>
                <c:pt idx="5">
                  <c:v>-1.958566197228373</c:v>
                </c:pt>
                <c:pt idx="6">
                  <c:v>-0.63655785122069819</c:v>
                </c:pt>
                <c:pt idx="7">
                  <c:v>1.5667279142669965</c:v>
                </c:pt>
                <c:pt idx="8">
                  <c:v>3.4620804355665058</c:v>
                </c:pt>
                <c:pt idx="9">
                  <c:v>4.3763531267611899</c:v>
                </c:pt>
                <c:pt idx="10">
                  <c:v>4.9072489033948896</c:v>
                </c:pt>
                <c:pt idx="11">
                  <c:v>4.9055177963696073</c:v>
                </c:pt>
                <c:pt idx="12">
                  <c:v>4.8784935156024334</c:v>
                </c:pt>
                <c:pt idx="13">
                  <c:v>5.1732489532847481</c:v>
                </c:pt>
                <c:pt idx="14">
                  <c:v>5.8795181974294675</c:v>
                </c:pt>
                <c:pt idx="15">
                  <c:v>7.2545703038304543</c:v>
                </c:pt>
                <c:pt idx="16">
                  <c:v>9.7911830943986811</c:v>
                </c:pt>
                <c:pt idx="17">
                  <c:v>14.005048335495008</c:v>
                </c:pt>
                <c:pt idx="18">
                  <c:v>20.958382537383468</c:v>
                </c:pt>
                <c:pt idx="19">
                  <c:v>26.410999987849305</c:v>
                </c:pt>
                <c:pt idx="20" formatCode="_(* #,##0.0000_);_(* \(#,##0.0000\);_(* &quot;-&quot;??_);_(@_)">
                  <c:v>34.388473975290104</c:v>
                </c:pt>
              </c:numCache>
            </c:numRef>
          </c:val>
        </c:ser>
        <c:ser>
          <c:idx val="1"/>
          <c:order val="1"/>
          <c:tx>
            <c:strRef>
              <c:f>Wealth_PER!$B$55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Wealth_PER!$D$52:$X$52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Wealth_PER!$D$55:$X$55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0.42949203786077916</c:v>
                </c:pt>
                <c:pt idx="2">
                  <c:v>2.6157191122336609</c:v>
                </c:pt>
                <c:pt idx="3">
                  <c:v>0.99926714322184917</c:v>
                </c:pt>
                <c:pt idx="4">
                  <c:v>3.205346019021138</c:v>
                </c:pt>
                <c:pt idx="5">
                  <c:v>5.2250137189290058</c:v>
                </c:pt>
                <c:pt idx="6">
                  <c:v>7.9770620221927713</c:v>
                </c:pt>
                <c:pt idx="7">
                  <c:v>10.658005899101175</c:v>
                </c:pt>
                <c:pt idx="8">
                  <c:v>12.385545113041573</c:v>
                </c:pt>
                <c:pt idx="9">
                  <c:v>14.091154822012886</c:v>
                </c:pt>
                <c:pt idx="10">
                  <c:v>15.133430100914701</c:v>
                </c:pt>
                <c:pt idx="11">
                  <c:v>17.482982730109175</c:v>
                </c:pt>
                <c:pt idx="12">
                  <c:v>17.87558625801957</c:v>
                </c:pt>
                <c:pt idx="13">
                  <c:v>14.224986655118821</c:v>
                </c:pt>
                <c:pt idx="14">
                  <c:v>15.263750815286169</c:v>
                </c:pt>
                <c:pt idx="15">
                  <c:v>16.282411391969354</c:v>
                </c:pt>
                <c:pt idx="16">
                  <c:v>18.037402630992915</c:v>
                </c:pt>
                <c:pt idx="17">
                  <c:v>21.363474733963493</c:v>
                </c:pt>
                <c:pt idx="18">
                  <c:v>23.051067524671097</c:v>
                </c:pt>
                <c:pt idx="19">
                  <c:v>25.129873055932684</c:v>
                </c:pt>
                <c:pt idx="20">
                  <c:v>26.456847514512695</c:v>
                </c:pt>
              </c:numCache>
            </c:numRef>
          </c:val>
        </c:ser>
        <c:ser>
          <c:idx val="2"/>
          <c:order val="2"/>
          <c:tx>
            <c:strRef>
              <c:f>Wealth_PER!$B$56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Wealth_PER!$D$52:$X$52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Wealth_PER!$D$56:$X$56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-2.1673669357538561</c:v>
                </c:pt>
                <c:pt idx="2">
                  <c:v>-4.229484413189299</c:v>
                </c:pt>
                <c:pt idx="3">
                  <c:v>-6.2226820748033767</c:v>
                </c:pt>
                <c:pt idx="4">
                  <c:v>-8.3776955187298778</c:v>
                </c:pt>
                <c:pt idx="5">
                  <c:v>-10.26971948367863</c:v>
                </c:pt>
                <c:pt idx="6">
                  <c:v>-12.077362641744427</c:v>
                </c:pt>
                <c:pt idx="7">
                  <c:v>-13.82310363702487</c:v>
                </c:pt>
                <c:pt idx="8">
                  <c:v>-15.432785621912693</c:v>
                </c:pt>
                <c:pt idx="9">
                  <c:v>-16.935634917471319</c:v>
                </c:pt>
                <c:pt idx="10">
                  <c:v>-18.337976193084373</c:v>
                </c:pt>
                <c:pt idx="11">
                  <c:v>-19.653177242201192</c:v>
                </c:pt>
                <c:pt idx="12">
                  <c:v>-20.875077457127688</c:v>
                </c:pt>
                <c:pt idx="13">
                  <c:v>-22.008972174528928</c:v>
                </c:pt>
                <c:pt idx="14">
                  <c:v>-23.086095215623239</c:v>
                </c:pt>
                <c:pt idx="15">
                  <c:v>-24.118119037842455</c:v>
                </c:pt>
                <c:pt idx="16">
                  <c:v>-25.201270619697326</c:v>
                </c:pt>
                <c:pt idx="17">
                  <c:v>-26.253608984660726</c:v>
                </c:pt>
                <c:pt idx="18">
                  <c:v>-27.287951638235509</c:v>
                </c:pt>
                <c:pt idx="19">
                  <c:v>-28.317521599774174</c:v>
                </c:pt>
                <c:pt idx="20">
                  <c:v>-29.353331457212661</c:v>
                </c:pt>
              </c:numCache>
            </c:numRef>
          </c:val>
        </c:ser>
        <c:ser>
          <c:idx val="4"/>
          <c:order val="3"/>
          <c:tx>
            <c:strRef>
              <c:f>Wealth_PER!$B$53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Wealth_PER!$D$52:$X$52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Wealth_PER!$D$53:$X$53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-1.5380049296301435</c:v>
                </c:pt>
                <c:pt idx="2">
                  <c:v>-2.6019283869744614</c:v>
                </c:pt>
                <c:pt idx="3">
                  <c:v>-4.4156083401766688</c:v>
                </c:pt>
                <c:pt idx="4">
                  <c:v>-5.3375673842631421</c:v>
                </c:pt>
                <c:pt idx="5">
                  <c:v>-6.0060933513838783</c:v>
                </c:pt>
                <c:pt idx="6">
                  <c:v>-6.4923755901349134</c:v>
                </c:pt>
                <c:pt idx="7">
                  <c:v>-6.8664990359764699</c:v>
                </c:pt>
                <c:pt idx="8">
                  <c:v>-7.3906582437254675</c:v>
                </c:pt>
                <c:pt idx="9">
                  <c:v>-7.942765318430367</c:v>
                </c:pt>
                <c:pt idx="10">
                  <c:v>-8.6117804885311955</c:v>
                </c:pt>
                <c:pt idx="11">
                  <c:v>-8.982167597467539</c:v>
                </c:pt>
                <c:pt idx="12">
                  <c:v>-9.7277414170550802</c:v>
                </c:pt>
                <c:pt idx="13">
                  <c:v>-11.283204265585178</c:v>
                </c:pt>
                <c:pt idx="14">
                  <c:v>-11.714874186522506</c:v>
                </c:pt>
                <c:pt idx="15">
                  <c:v>-12.055159602136911</c:v>
                </c:pt>
                <c:pt idx="16">
                  <c:v>-12.152826598046218</c:v>
                </c:pt>
                <c:pt idx="17">
                  <c:v>-11.715865642923795</c:v>
                </c:pt>
                <c:pt idx="18">
                  <c:v>-11.364698848852617</c:v>
                </c:pt>
                <c:pt idx="19">
                  <c:v>-11.069439495389055</c:v>
                </c:pt>
                <c:pt idx="20">
                  <c:v>-10.699772314823196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Wealth_PER!$D$64:$X$64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0.74633751696846495</c:v>
                </c:pt>
                <c:pt idx="2">
                  <c:v>-1.6030794109514357</c:v>
                </c:pt>
                <c:pt idx="3">
                  <c:v>1.1704284839040069</c:v>
                </c:pt>
                <c:pt idx="4">
                  <c:v>12.071624532639213</c:v>
                </c:pt>
                <c:pt idx="5">
                  <c:v>19.561623871477039</c:v>
                </c:pt>
                <c:pt idx="6">
                  <c:v>20.441456273173664</c:v>
                </c:pt>
                <c:pt idx="7">
                  <c:v>26.524028632387765</c:v>
                </c:pt>
                <c:pt idx="8">
                  <c:v>23.62780431679683</c:v>
                </c:pt>
                <c:pt idx="9">
                  <c:v>22.802029048909244</c:v>
                </c:pt>
                <c:pt idx="10">
                  <c:v>24.551612307233086</c:v>
                </c:pt>
                <c:pt idx="11">
                  <c:v>23.075646646450632</c:v>
                </c:pt>
                <c:pt idx="12">
                  <c:v>27.547471905693222</c:v>
                </c:pt>
                <c:pt idx="13">
                  <c:v>31.028776174911865</c:v>
                </c:pt>
                <c:pt idx="14">
                  <c:v>35.905256185509081</c:v>
                </c:pt>
                <c:pt idx="15">
                  <c:v>43.514479537859962</c:v>
                </c:pt>
                <c:pt idx="16">
                  <c:v>52.916321576996062</c:v>
                </c:pt>
                <c:pt idx="17">
                  <c:v>64.706393100489976</c:v>
                </c:pt>
                <c:pt idx="18">
                  <c:v>78.89618659066906</c:v>
                </c:pt>
                <c:pt idx="19">
                  <c:v>78.524098097652526</c:v>
                </c:pt>
                <c:pt idx="20">
                  <c:v>92.070659574555663</c:v>
                </c:pt>
              </c:numCache>
            </c:numRef>
          </c:val>
        </c:ser>
        <c:marker val="1"/>
        <c:axId val="73280512"/>
        <c:axId val="73294592"/>
      </c:lineChart>
      <c:catAx>
        <c:axId val="7328051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294592"/>
        <c:crosses val="autoZero"/>
        <c:auto val="1"/>
        <c:lblAlgn val="ctr"/>
        <c:lblOffset val="100"/>
      </c:catAx>
      <c:valAx>
        <c:axId val="7329459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32805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Wealth_PER!$B$40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Wealth_PER!$D$38:$X$38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Wealth_PER!$D$40:$X$40</c:f>
              <c:numCache>
                <c:formatCode>_(* #,##0_);_(* \(#,##0\);_(* "-"??_);_(@_)</c:formatCode>
                <c:ptCount val="21"/>
                <c:pt idx="0">
                  <c:v>7790.7834714663577</c:v>
                </c:pt>
                <c:pt idx="1">
                  <c:v>7662.37207840056</c:v>
                </c:pt>
                <c:pt idx="2">
                  <c:v>7542.7822650283615</c:v>
                </c:pt>
                <c:pt idx="3">
                  <c:v>7463.8412342352885</c:v>
                </c:pt>
                <c:pt idx="4">
                  <c:v>7504.5820564945025</c:v>
                </c:pt>
                <c:pt idx="5">
                  <c:v>7638.1958198949624</c:v>
                </c:pt>
                <c:pt idx="6">
                  <c:v>7741.190627607134</c:v>
                </c:pt>
                <c:pt idx="7">
                  <c:v>7912.8438508539202</c:v>
                </c:pt>
                <c:pt idx="8">
                  <c:v>8060.5066618093433</c:v>
                </c:pt>
                <c:pt idx="9">
                  <c:v>8131.7356675190704</c:v>
                </c:pt>
                <c:pt idx="10">
                  <c:v>8173.0966079357604</c:v>
                </c:pt>
                <c:pt idx="11">
                  <c:v>8172.9617411357622</c:v>
                </c:pt>
                <c:pt idx="12">
                  <c:v>8170.8563379364696</c:v>
                </c:pt>
                <c:pt idx="13">
                  <c:v>8193.8200958566722</c:v>
                </c:pt>
                <c:pt idx="14">
                  <c:v>8248.8440033935494</c:v>
                </c:pt>
                <c:pt idx="15">
                  <c:v>8355.9713356230877</c:v>
                </c:pt>
                <c:pt idx="16">
                  <c:v>8553.5933456457788</c:v>
                </c:pt>
                <c:pt idx="17">
                  <c:v>8881.8864623589761</c:v>
                </c:pt>
                <c:pt idx="18">
                  <c:v>9423.6056740755212</c:v>
                </c:pt>
                <c:pt idx="19">
                  <c:v>9848.4072931687024</c:v>
                </c:pt>
                <c:pt idx="20">
                  <c:v>10469.915018022768</c:v>
                </c:pt>
              </c:numCache>
            </c:numRef>
          </c:val>
        </c:ser>
        <c:ser>
          <c:idx val="1"/>
          <c:order val="1"/>
          <c:tx>
            <c:strRef>
              <c:f>Wealth_PER!$B$41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Wealth_PER!$D$38:$X$38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Wealth_PER!$D$41:$X$41</c:f>
              <c:numCache>
                <c:formatCode>General</c:formatCode>
                <c:ptCount val="21"/>
                <c:pt idx="0">
                  <c:v>17805.751262884711</c:v>
                </c:pt>
                <c:pt idx="1">
                  <c:v>17882.225546840094</c:v>
                </c:pt>
                <c:pt idx="2">
                  <c:v>18271.499701744771</c:v>
                </c:pt>
                <c:pt idx="3">
                  <c:v>17983.678284858528</c:v>
                </c:pt>
                <c:pt idx="4">
                  <c:v>18376.487202146393</c:v>
                </c:pt>
                <c:pt idx="5">
                  <c:v>18736.104209128811</c:v>
                </c:pt>
                <c:pt idx="6">
                  <c:v>19226.127084642398</c:v>
                </c:pt>
                <c:pt idx="7">
                  <c:v>19703.489282862243</c:v>
                </c:pt>
                <c:pt idx="8">
                  <c:v>20011.090618265265</c:v>
                </c:pt>
                <c:pt idx="9">
                  <c:v>20314.787240560308</c:v>
                </c:pt>
                <c:pt idx="10">
                  <c:v>20500.372184196105</c:v>
                </c:pt>
                <c:pt idx="11">
                  <c:v>20918.727681141041</c:v>
                </c:pt>
                <c:pt idx="12">
                  <c:v>20988.633688770078</c:v>
                </c:pt>
                <c:pt idx="13">
                  <c:v>20338.617003873711</c:v>
                </c:pt>
                <c:pt idx="14">
                  <c:v>20523.576766441103</c:v>
                </c:pt>
                <c:pt idx="15">
                  <c:v>20704.956934938378</c:v>
                </c:pt>
                <c:pt idx="16">
                  <c:v>21017.446309644332</c:v>
                </c:pt>
                <c:pt idx="17">
                  <c:v>21609.678435123471</c:v>
                </c:pt>
                <c:pt idx="18">
                  <c:v>21910.167009767243</c:v>
                </c:pt>
                <c:pt idx="19">
                  <c:v>22280.313951902768</c:v>
                </c:pt>
                <c:pt idx="20">
                  <c:v>22516.591723319536</c:v>
                </c:pt>
              </c:numCache>
            </c:numRef>
          </c:val>
        </c:ser>
        <c:ser>
          <c:idx val="2"/>
          <c:order val="2"/>
          <c:tx>
            <c:strRef>
              <c:f>Wealth_PER!$B$42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Wealth_PER!$D$38:$X$38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Wealth_PER!$D$42:$X$42</c:f>
              <c:numCache>
                <c:formatCode>_(* #,##0_);_(* \(#,##0\);_(* "-"??_);_(@_)</c:formatCode>
                <c:ptCount val="21"/>
                <c:pt idx="0">
                  <c:v>54299.251240661411</c:v>
                </c:pt>
                <c:pt idx="1">
                  <c:v>53122.387222909398</c:v>
                </c:pt>
                <c:pt idx="2">
                  <c:v>52002.672872959141</c:v>
                </c:pt>
                <c:pt idx="3">
                  <c:v>50920.381466956322</c:v>
                </c:pt>
                <c:pt idx="4">
                  <c:v>49750.225302768646</c:v>
                </c:pt>
                <c:pt idx="5">
                  <c:v>48722.870456507597</c:v>
                </c:pt>
                <c:pt idx="6">
                  <c:v>47741.333756574822</c:v>
                </c:pt>
                <c:pt idx="7">
                  <c:v>46793.409467536272</c:v>
                </c:pt>
                <c:pt idx="8">
                  <c:v>45919.364202386365</c:v>
                </c:pt>
                <c:pt idx="9">
                  <c:v>45103.328287622477</c:v>
                </c:pt>
                <c:pt idx="10">
                  <c:v>44341.867475125851</c:v>
                </c:pt>
                <c:pt idx="11">
                  <c:v>43627.723153146093</c:v>
                </c:pt>
                <c:pt idx="12">
                  <c:v>42964.240485532973</c:v>
                </c:pt>
                <c:pt idx="13">
                  <c:v>42348.544144126688</c:v>
                </c:pt>
                <c:pt idx="14">
                  <c:v>41763.674397871837</c:v>
                </c:pt>
                <c:pt idx="15">
                  <c:v>41203.293189781543</c:v>
                </c:pt>
                <c:pt idx="16">
                  <c:v>40615.149991032973</c:v>
                </c:pt>
                <c:pt idx="17">
                  <c:v>40043.738138339628</c:v>
                </c:pt>
                <c:pt idx="18">
                  <c:v>39482.097822185729</c:v>
                </c:pt>
                <c:pt idx="19">
                  <c:v>38923.04904207147</c:v>
                </c:pt>
                <c:pt idx="20">
                  <c:v>38360.612045205409</c:v>
                </c:pt>
              </c:numCache>
            </c:numRef>
          </c:val>
        </c:ser>
        <c:overlap val="100"/>
        <c:axId val="76486144"/>
        <c:axId val="76487680"/>
      </c:barChart>
      <c:catAx>
        <c:axId val="7648614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487680"/>
        <c:crosses val="autoZero"/>
        <c:auto val="1"/>
        <c:lblAlgn val="ctr"/>
        <c:lblOffset val="100"/>
      </c:catAx>
      <c:valAx>
        <c:axId val="7648768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486144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Wealth_PER!$B$67:$B$69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Wealth_PER!$C$67:$C$69</c:f>
              <c:numCache>
                <c:formatCode>_(* #,##0_);_(* \(#,##0\);_(* "-"??_);_(@_)</c:formatCode>
                <c:ptCount val="3"/>
                <c:pt idx="0">
                  <c:v>11.310846059022523</c:v>
                </c:pt>
                <c:pt idx="1">
                  <c:v>27.419717950771265</c:v>
                </c:pt>
                <c:pt idx="2">
                  <c:v>61.269435990206212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Wealth_PER!$B$72:$B$75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Wealth_PER!$C$72:$C$75</c:f>
              <c:numCache>
                <c:formatCode>_(* #,##0_);_(* \(#,##0\);_(* "-"??_);_(@_)</c:formatCode>
                <c:ptCount val="4"/>
                <c:pt idx="0">
                  <c:v>9.4360103176850849</c:v>
                </c:pt>
                <c:pt idx="1">
                  <c:v>85.656817424953218</c:v>
                </c:pt>
                <c:pt idx="2">
                  <c:v>2.1698137374767716</c:v>
                </c:pt>
                <c:pt idx="3">
                  <c:v>2.7373585198849191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1732583022905.2144</v>
      </c>
      <c r="E7" s="13">
        <f t="shared" ref="E7:X7" si="0">+E8+E9+E10</f>
        <v>1740276152164.7915</v>
      </c>
      <c r="F7" s="13">
        <f t="shared" si="0"/>
        <v>1755027182163.0625</v>
      </c>
      <c r="G7" s="13">
        <f t="shared" si="0"/>
        <v>1754948263617.4114</v>
      </c>
      <c r="H7" s="13">
        <f t="shared" si="0"/>
        <v>1770114373082.2842</v>
      </c>
      <c r="I7" s="13">
        <f t="shared" si="0"/>
        <v>1789352521997.5444</v>
      </c>
      <c r="J7" s="13">
        <f t="shared" si="0"/>
        <v>1811585510321.1882</v>
      </c>
      <c r="K7" s="13">
        <f t="shared" si="0"/>
        <v>1835491610613.4595</v>
      </c>
      <c r="L7" s="13">
        <f t="shared" si="0"/>
        <v>1855629385789.4004</v>
      </c>
      <c r="M7" s="13">
        <f t="shared" si="0"/>
        <v>1873945547028.2319</v>
      </c>
      <c r="N7" s="13">
        <f t="shared" si="0"/>
        <v>1888314375810.8208</v>
      </c>
      <c r="O7" s="13">
        <f t="shared" si="0"/>
        <v>1907304678147.2373</v>
      </c>
      <c r="P7" s="13">
        <f t="shared" si="0"/>
        <v>1916994808464.9028</v>
      </c>
      <c r="Q7" s="13">
        <f t="shared" si="0"/>
        <v>1907856732455.2422</v>
      </c>
      <c r="R7" s="13">
        <f t="shared" si="0"/>
        <v>1921546632249.8013</v>
      </c>
      <c r="S7" s="13">
        <f t="shared" si="0"/>
        <v>1936395448190.436</v>
      </c>
      <c r="T7" s="13">
        <f t="shared" si="0"/>
        <v>1955835522739.832</v>
      </c>
      <c r="U7" s="13">
        <f t="shared" si="0"/>
        <v>1986702847060.6016</v>
      </c>
      <c r="V7" s="13">
        <f t="shared" si="0"/>
        <v>2015656057977.3201</v>
      </c>
      <c r="W7" s="13">
        <f t="shared" si="0"/>
        <v>2043815682696.4531</v>
      </c>
      <c r="X7" s="13">
        <f t="shared" si="0"/>
        <v>2074525355562.48</v>
      </c>
    </row>
    <row r="8" spans="1:24" s="22" customFormat="1" ht="15.75">
      <c r="A8" s="19">
        <v>1</v>
      </c>
      <c r="B8" s="20" t="s">
        <v>5</v>
      </c>
      <c r="C8" s="20"/>
      <c r="D8" s="21">
        <v>168947323229.47214</v>
      </c>
      <c r="E8" s="21">
        <v>169507493172.56238</v>
      </c>
      <c r="F8" s="21">
        <v>170114442688.30746</v>
      </c>
      <c r="G8" s="21">
        <v>171520429981.83154</v>
      </c>
      <c r="H8" s="21">
        <v>175641163346.61285</v>
      </c>
      <c r="I8" s="21">
        <v>181996536826.55585</v>
      </c>
      <c r="J8" s="21">
        <v>187713584677.12888</v>
      </c>
      <c r="K8" s="21">
        <v>195188936241.42453</v>
      </c>
      <c r="L8" s="21">
        <v>202150542800.42252</v>
      </c>
      <c r="M8" s="21">
        <v>207185053348.53107</v>
      </c>
      <c r="N8" s="21">
        <v>211371700914.51791</v>
      </c>
      <c r="O8" s="21">
        <v>214362679938.02582</v>
      </c>
      <c r="P8" s="21">
        <v>217175249661.81055</v>
      </c>
      <c r="Q8" s="21">
        <v>220547663986.55093</v>
      </c>
      <c r="R8" s="21">
        <v>224715280552.29926</v>
      </c>
      <c r="S8" s="21">
        <v>230280283809.0582</v>
      </c>
      <c r="T8" s="21">
        <v>238357742410.38998</v>
      </c>
      <c r="U8" s="21">
        <v>250167906885.94702</v>
      </c>
      <c r="V8" s="21">
        <v>268227273479.92938</v>
      </c>
      <c r="W8" s="21">
        <v>283291031229.97919</v>
      </c>
      <c r="X8" s="21">
        <v>304428609660.51923</v>
      </c>
    </row>
    <row r="9" spans="1:24" s="22" customFormat="1" ht="15.75">
      <c r="A9" s="19">
        <v>2</v>
      </c>
      <c r="B9" s="20" t="s">
        <v>38</v>
      </c>
      <c r="C9" s="20"/>
      <c r="D9" s="21">
        <v>386127277824.08313</v>
      </c>
      <c r="E9" s="21">
        <v>395591755891.8573</v>
      </c>
      <c r="F9" s="21">
        <v>412082157435.86768</v>
      </c>
      <c r="G9" s="21">
        <v>413268200015.49677</v>
      </c>
      <c r="H9" s="21">
        <v>430092917381.84082</v>
      </c>
      <c r="I9" s="21">
        <v>446428208975.89813</v>
      </c>
      <c r="J9" s="21">
        <v>466208030279.68262</v>
      </c>
      <c r="K9" s="21">
        <v>486032984582.54755</v>
      </c>
      <c r="L9" s="21">
        <v>501860863123.79871</v>
      </c>
      <c r="M9" s="21">
        <v>517591870947.2334</v>
      </c>
      <c r="N9" s="21">
        <v>530178308885.6228</v>
      </c>
      <c r="O9" s="21">
        <v>548662121352.35175</v>
      </c>
      <c r="P9" s="21">
        <v>557862183949.5094</v>
      </c>
      <c r="Q9" s="21">
        <v>547441171083.28009</v>
      </c>
      <c r="R9" s="21">
        <v>559103955549.422</v>
      </c>
      <c r="S9" s="21">
        <v>570603125324.91492</v>
      </c>
      <c r="T9" s="21">
        <v>585680292616.27075</v>
      </c>
      <c r="U9" s="21">
        <v>608659888358.60571</v>
      </c>
      <c r="V9" s="21">
        <v>623636489235.45435</v>
      </c>
      <c r="W9" s="21">
        <v>640896840237.34326</v>
      </c>
      <c r="X9" s="21">
        <v>654703949442.20117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1177508421851.6589</v>
      </c>
      <c r="E10" s="21">
        <f t="shared" ref="E10:X10" si="1">+E13+E16+E19+E23</f>
        <v>1175176903100.3718</v>
      </c>
      <c r="F10" s="21">
        <f t="shared" si="1"/>
        <v>1172830582038.8872</v>
      </c>
      <c r="G10" s="21">
        <f t="shared" si="1"/>
        <v>1170159633620.083</v>
      </c>
      <c r="H10" s="21">
        <f t="shared" si="1"/>
        <v>1164380292353.8306</v>
      </c>
      <c r="I10" s="21">
        <f t="shared" si="1"/>
        <v>1160927776195.0906</v>
      </c>
      <c r="J10" s="21">
        <f t="shared" si="1"/>
        <v>1157663895364.3767</v>
      </c>
      <c r="K10" s="21">
        <f t="shared" si="1"/>
        <v>1154269689789.4875</v>
      </c>
      <c r="L10" s="21">
        <f t="shared" si="1"/>
        <v>1151617979865.1792</v>
      </c>
      <c r="M10" s="21">
        <f t="shared" si="1"/>
        <v>1149168622732.4675</v>
      </c>
      <c r="N10" s="21">
        <f t="shared" si="1"/>
        <v>1146764366010.6799</v>
      </c>
      <c r="O10" s="21">
        <f t="shared" si="1"/>
        <v>1144279876856.8596</v>
      </c>
      <c r="P10" s="21">
        <f t="shared" si="1"/>
        <v>1141957374853.583</v>
      </c>
      <c r="Q10" s="21">
        <f t="shared" si="1"/>
        <v>1139867897385.4111</v>
      </c>
      <c r="R10" s="21">
        <f t="shared" si="1"/>
        <v>1137727396148.0801</v>
      </c>
      <c r="S10" s="21">
        <f t="shared" si="1"/>
        <v>1135512039056.4629</v>
      </c>
      <c r="T10" s="21">
        <f t="shared" si="1"/>
        <v>1131797487713.1711</v>
      </c>
      <c r="U10" s="21">
        <f t="shared" si="1"/>
        <v>1127875051816.0488</v>
      </c>
      <c r="V10" s="21">
        <f t="shared" si="1"/>
        <v>1123792295261.9363</v>
      </c>
      <c r="W10" s="21">
        <f t="shared" si="1"/>
        <v>1119627811229.1306</v>
      </c>
      <c r="X10" s="21">
        <f t="shared" si="1"/>
        <v>1115392796459.7595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1113027522273.1321</v>
      </c>
      <c r="E11" s="38">
        <f t="shared" ref="E11:X11" si="2">+E13+E16</f>
        <v>1111331671109.4507</v>
      </c>
      <c r="F11" s="38">
        <f t="shared" si="2"/>
        <v>1109635819945.7693</v>
      </c>
      <c r="G11" s="38">
        <f t="shared" si="2"/>
        <v>1107686827767.6658</v>
      </c>
      <c r="H11" s="38">
        <f t="shared" si="2"/>
        <v>1102659640854.1895</v>
      </c>
      <c r="I11" s="38">
        <f t="shared" si="2"/>
        <v>1099986665374.8384</v>
      </c>
      <c r="J11" s="38">
        <f t="shared" si="2"/>
        <v>1097501014246.1602</v>
      </c>
      <c r="K11" s="38">
        <f t="shared" si="2"/>
        <v>1094878666969.6936</v>
      </c>
      <c r="L11" s="38">
        <f t="shared" si="2"/>
        <v>1093005617095.9167</v>
      </c>
      <c r="M11" s="38">
        <f t="shared" si="2"/>
        <v>1091355331314.8313</v>
      </c>
      <c r="N11" s="38">
        <f t="shared" si="2"/>
        <v>1089735422455.4764</v>
      </c>
      <c r="O11" s="38">
        <f t="shared" si="2"/>
        <v>1088088063328.6509</v>
      </c>
      <c r="P11" s="38">
        <f t="shared" si="2"/>
        <v>1086668531114.8053</v>
      </c>
      <c r="Q11" s="38">
        <f t="shared" si="2"/>
        <v>1085502139915.3817</v>
      </c>
      <c r="R11" s="38">
        <f t="shared" si="2"/>
        <v>1084335748715.9581</v>
      </c>
      <c r="S11" s="38">
        <f t="shared" si="2"/>
        <v>1083219985719.4193</v>
      </c>
      <c r="T11" s="38">
        <f t="shared" si="2"/>
        <v>1080636142050.355</v>
      </c>
      <c r="U11" s="38">
        <f t="shared" si="2"/>
        <v>1077900413772.6377</v>
      </c>
      <c r="V11" s="38">
        <f t="shared" si="2"/>
        <v>1075114057292.036</v>
      </c>
      <c r="W11" s="38">
        <f t="shared" si="2"/>
        <v>1072327700811.4342</v>
      </c>
      <c r="X11" s="38">
        <f t="shared" si="2"/>
        <v>1069642600736.6013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64480899578.527039</v>
      </c>
      <c r="E12" s="38">
        <f t="shared" ref="E12:X12" si="3">+E23+E19</f>
        <v>63845231990.920959</v>
      </c>
      <c r="F12" s="38">
        <f t="shared" si="3"/>
        <v>63194762093.117943</v>
      </c>
      <c r="G12" s="38">
        <f t="shared" si="3"/>
        <v>62472805852.41732</v>
      </c>
      <c r="H12" s="38">
        <f t="shared" si="3"/>
        <v>61720651499.641075</v>
      </c>
      <c r="I12" s="38">
        <f t="shared" si="3"/>
        <v>60941110820.252296</v>
      </c>
      <c r="J12" s="38">
        <f t="shared" si="3"/>
        <v>60162881118.216522</v>
      </c>
      <c r="K12" s="38">
        <f t="shared" si="3"/>
        <v>59391022819.793945</v>
      </c>
      <c r="L12" s="38">
        <f t="shared" si="3"/>
        <v>58612362769.262283</v>
      </c>
      <c r="M12" s="38">
        <f t="shared" si="3"/>
        <v>57813291417.636398</v>
      </c>
      <c r="N12" s="38">
        <f t="shared" si="3"/>
        <v>57028943555.203278</v>
      </c>
      <c r="O12" s="38">
        <f t="shared" si="3"/>
        <v>56191813528.208763</v>
      </c>
      <c r="P12" s="38">
        <f t="shared" si="3"/>
        <v>55288843738.777832</v>
      </c>
      <c r="Q12" s="38">
        <f t="shared" si="3"/>
        <v>54365757470.029366</v>
      </c>
      <c r="R12" s="38">
        <f t="shared" si="3"/>
        <v>53391647432.121857</v>
      </c>
      <c r="S12" s="38">
        <f t="shared" si="3"/>
        <v>52292053337.043594</v>
      </c>
      <c r="T12" s="38">
        <f t="shared" si="3"/>
        <v>51161345662.816284</v>
      </c>
      <c r="U12" s="38">
        <f t="shared" si="3"/>
        <v>49974638043.411186</v>
      </c>
      <c r="V12" s="38">
        <f t="shared" si="3"/>
        <v>48678237969.900383</v>
      </c>
      <c r="W12" s="38">
        <f t="shared" si="3"/>
        <v>47300110417.69635</v>
      </c>
      <c r="X12" s="38">
        <f t="shared" si="3"/>
        <v>45750195723.158127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110551743818.42593</v>
      </c>
      <c r="E13" s="13">
        <f t="shared" ref="E13:X13" si="4">+E14+E15</f>
        <v>110855513035.73248</v>
      </c>
      <c r="F13" s="13">
        <f t="shared" si="4"/>
        <v>111159282253.03902</v>
      </c>
      <c r="G13" s="13">
        <f t="shared" si="4"/>
        <v>111209910455.92343</v>
      </c>
      <c r="H13" s="13">
        <f t="shared" si="4"/>
        <v>108182343923.43494</v>
      </c>
      <c r="I13" s="13">
        <f t="shared" si="4"/>
        <v>107508988825.07211</v>
      </c>
      <c r="J13" s="13">
        <f t="shared" si="4"/>
        <v>107022958077.38165</v>
      </c>
      <c r="K13" s="13">
        <f t="shared" si="4"/>
        <v>106400231181.90326</v>
      </c>
      <c r="L13" s="13">
        <f t="shared" si="4"/>
        <v>106526801689.11432</v>
      </c>
      <c r="M13" s="13">
        <f t="shared" si="4"/>
        <v>106876136289.01683</v>
      </c>
      <c r="N13" s="13">
        <f t="shared" si="4"/>
        <v>107255847810.65001</v>
      </c>
      <c r="O13" s="13">
        <f t="shared" si="4"/>
        <v>107078649100.55453</v>
      </c>
      <c r="P13" s="13">
        <f t="shared" si="4"/>
        <v>107129277303.43895</v>
      </c>
      <c r="Q13" s="13">
        <f t="shared" si="4"/>
        <v>107433046520.74548</v>
      </c>
      <c r="R13" s="13">
        <f t="shared" si="4"/>
        <v>107736815738.05203</v>
      </c>
      <c r="S13" s="13">
        <f t="shared" si="4"/>
        <v>108091213158.243</v>
      </c>
      <c r="T13" s="13">
        <f t="shared" si="4"/>
        <v>108344354172.6651</v>
      </c>
      <c r="U13" s="13">
        <f t="shared" si="4"/>
        <v>108445610578.43396</v>
      </c>
      <c r="V13" s="13">
        <f t="shared" si="4"/>
        <v>108496238781.31837</v>
      </c>
      <c r="W13" s="13">
        <f t="shared" si="4"/>
        <v>108546866984.2028</v>
      </c>
      <c r="X13" s="13">
        <f t="shared" si="4"/>
        <v>108698751592.85606</v>
      </c>
    </row>
    <row r="14" spans="1:24" ht="15.75">
      <c r="A14" s="8" t="s">
        <v>43</v>
      </c>
      <c r="B14" s="2" t="s">
        <v>27</v>
      </c>
      <c r="C14" s="10"/>
      <c r="D14" s="11">
        <v>19846255530.693794</v>
      </c>
      <c r="E14" s="11">
        <v>20150024748.000332</v>
      </c>
      <c r="F14" s="11">
        <v>20453793965.30687</v>
      </c>
      <c r="G14" s="11">
        <v>20504422168.191292</v>
      </c>
      <c r="H14" s="11">
        <v>20575301652.229485</v>
      </c>
      <c r="I14" s="11">
        <v>20575301652.229485</v>
      </c>
      <c r="J14" s="11">
        <v>20757563182.613407</v>
      </c>
      <c r="K14" s="11">
        <v>20808191385.497829</v>
      </c>
      <c r="L14" s="11">
        <v>20934761892.708889</v>
      </c>
      <c r="M14" s="11">
        <v>21314473414.34206</v>
      </c>
      <c r="N14" s="11">
        <v>21694184935.975231</v>
      </c>
      <c r="O14" s="11">
        <v>21516986225.879753</v>
      </c>
      <c r="P14" s="11">
        <v>21567614428.764175</v>
      </c>
      <c r="Q14" s="11">
        <v>21871383646.070713</v>
      </c>
      <c r="R14" s="11">
        <v>21668870834.53302</v>
      </c>
      <c r="S14" s="11">
        <v>22023268254.72398</v>
      </c>
      <c r="T14" s="11">
        <v>22276409269.146095</v>
      </c>
      <c r="U14" s="11">
        <v>22377665674.91494</v>
      </c>
      <c r="V14" s="11">
        <v>22428293877.799366</v>
      </c>
      <c r="W14" s="11">
        <v>22478922080.683788</v>
      </c>
      <c r="X14" s="11">
        <v>22630806689.337055</v>
      </c>
    </row>
    <row r="15" spans="1:24" ht="15.75">
      <c r="A15" s="8" t="s">
        <v>47</v>
      </c>
      <c r="B15" s="2" t="s">
        <v>6</v>
      </c>
      <c r="C15" s="10"/>
      <c r="D15" s="11">
        <v>90705488287.732147</v>
      </c>
      <c r="E15" s="11">
        <v>90705488287.732147</v>
      </c>
      <c r="F15" s="11">
        <v>90705488287.732147</v>
      </c>
      <c r="G15" s="11">
        <v>90705488287.732147</v>
      </c>
      <c r="H15" s="11">
        <v>87607042271.20546</v>
      </c>
      <c r="I15" s="11">
        <v>86933687172.842636</v>
      </c>
      <c r="J15" s="11">
        <v>86265394894.76825</v>
      </c>
      <c r="K15" s="11">
        <v>85592039796.405426</v>
      </c>
      <c r="L15" s="11">
        <v>85592039796.405426</v>
      </c>
      <c r="M15" s="11">
        <v>85561662874.674774</v>
      </c>
      <c r="N15" s="11">
        <v>85561662874.674774</v>
      </c>
      <c r="O15" s="11">
        <v>85561662874.674774</v>
      </c>
      <c r="P15" s="11">
        <v>85561662874.674774</v>
      </c>
      <c r="Q15" s="11">
        <v>85561662874.674774</v>
      </c>
      <c r="R15" s="11">
        <v>86067944903.519012</v>
      </c>
      <c r="S15" s="11">
        <v>86067944903.519012</v>
      </c>
      <c r="T15" s="11">
        <v>86067944903.519012</v>
      </c>
      <c r="U15" s="11">
        <v>86067944903.519012</v>
      </c>
      <c r="V15" s="11">
        <v>86067944903.519012</v>
      </c>
      <c r="W15" s="11">
        <v>86067944903.519012</v>
      </c>
      <c r="X15" s="11">
        <v>86067944903.519012</v>
      </c>
    </row>
    <row r="16" spans="1:24" ht="15.75">
      <c r="A16" s="15" t="s">
        <v>44</v>
      </c>
      <c r="B16" s="10" t="s">
        <v>11</v>
      </c>
      <c r="C16" s="10"/>
      <c r="D16" s="13">
        <f>+D17+D18</f>
        <v>1002475778454.7062</v>
      </c>
      <c r="E16" s="13">
        <f t="shared" ref="E16:X16" si="5">+E17+E18</f>
        <v>1000476158073.7183</v>
      </c>
      <c r="F16" s="13">
        <f t="shared" si="5"/>
        <v>998476537692.73035</v>
      </c>
      <c r="G16" s="13">
        <f t="shared" si="5"/>
        <v>996476917311.74231</v>
      </c>
      <c r="H16" s="13">
        <f t="shared" si="5"/>
        <v>994477296930.75439</v>
      </c>
      <c r="I16" s="13">
        <f t="shared" si="5"/>
        <v>992477676549.76636</v>
      </c>
      <c r="J16" s="13">
        <f t="shared" si="5"/>
        <v>990478056168.77844</v>
      </c>
      <c r="K16" s="13">
        <f t="shared" si="5"/>
        <v>988478435787.79028</v>
      </c>
      <c r="L16" s="13">
        <f t="shared" si="5"/>
        <v>986478815406.80249</v>
      </c>
      <c r="M16" s="13">
        <f t="shared" si="5"/>
        <v>984479195025.81445</v>
      </c>
      <c r="N16" s="13">
        <f t="shared" si="5"/>
        <v>982479574644.82642</v>
      </c>
      <c r="O16" s="13">
        <f t="shared" si="5"/>
        <v>981009414228.09631</v>
      </c>
      <c r="P16" s="13">
        <f t="shared" si="5"/>
        <v>979539253811.36633</v>
      </c>
      <c r="Q16" s="13">
        <f t="shared" si="5"/>
        <v>978069093394.63623</v>
      </c>
      <c r="R16" s="13">
        <f t="shared" si="5"/>
        <v>976598932977.90613</v>
      </c>
      <c r="S16" s="13">
        <f t="shared" si="5"/>
        <v>975128772561.17627</v>
      </c>
      <c r="T16" s="13">
        <f t="shared" si="5"/>
        <v>972291787877.68994</v>
      </c>
      <c r="U16" s="13">
        <f t="shared" si="5"/>
        <v>969454803194.20374</v>
      </c>
      <c r="V16" s="13">
        <f t="shared" si="5"/>
        <v>966617818510.71765</v>
      </c>
      <c r="W16" s="13">
        <f t="shared" si="5"/>
        <v>963780833827.23145</v>
      </c>
      <c r="X16" s="13">
        <f t="shared" si="5"/>
        <v>960943849143.74524</v>
      </c>
    </row>
    <row r="17" spans="1:24">
      <c r="A17" s="8" t="s">
        <v>45</v>
      </c>
      <c r="B17" s="2" t="s">
        <v>7</v>
      </c>
      <c r="C17" s="2"/>
      <c r="D17" s="14">
        <v>636063491503.14636</v>
      </c>
      <c r="E17" s="14">
        <v>634795196348.28613</v>
      </c>
      <c r="F17" s="14">
        <v>633526901193.4259</v>
      </c>
      <c r="G17" s="14">
        <v>632258606038.56555</v>
      </c>
      <c r="H17" s="14">
        <v>630990310883.70532</v>
      </c>
      <c r="I17" s="14">
        <v>629722015728.84497</v>
      </c>
      <c r="J17" s="14">
        <v>628453720573.98474</v>
      </c>
      <c r="K17" s="14">
        <v>627185425419.12439</v>
      </c>
      <c r="L17" s="14">
        <v>625917130264.26416</v>
      </c>
      <c r="M17" s="14">
        <v>624648835109.40381</v>
      </c>
      <c r="N17" s="14">
        <v>623380539954.54358</v>
      </c>
      <c r="O17" s="14">
        <v>622445111961.21863</v>
      </c>
      <c r="P17" s="14">
        <v>621509683967.8938</v>
      </c>
      <c r="Q17" s="14">
        <v>620574255974.56885</v>
      </c>
      <c r="R17" s="14">
        <v>619638827981.24402</v>
      </c>
      <c r="S17" s="14">
        <v>618703399987.91931</v>
      </c>
      <c r="T17" s="14">
        <v>616903376807.85999</v>
      </c>
      <c r="U17" s="14">
        <v>615103353627.80066</v>
      </c>
      <c r="V17" s="14">
        <v>613303330447.74146</v>
      </c>
      <c r="W17" s="14">
        <v>611503307267.68213</v>
      </c>
      <c r="X17" s="14">
        <v>609703284087.62292</v>
      </c>
    </row>
    <row r="18" spans="1:24">
      <c r="A18" s="8" t="s">
        <v>46</v>
      </c>
      <c r="B18" s="2" t="s">
        <v>62</v>
      </c>
      <c r="C18" s="2"/>
      <c r="D18" s="14">
        <v>366412286951.55981</v>
      </c>
      <c r="E18" s="14">
        <v>365680961725.43219</v>
      </c>
      <c r="F18" s="14">
        <v>364949636499.30444</v>
      </c>
      <c r="G18" s="14">
        <v>364218311273.17676</v>
      </c>
      <c r="H18" s="14">
        <v>363486986047.04907</v>
      </c>
      <c r="I18" s="14">
        <v>362755660820.92139</v>
      </c>
      <c r="J18" s="14">
        <v>362024335594.7937</v>
      </c>
      <c r="K18" s="14">
        <v>361293010368.66595</v>
      </c>
      <c r="L18" s="14">
        <v>360561685142.53827</v>
      </c>
      <c r="M18" s="14">
        <v>359830359916.41064</v>
      </c>
      <c r="N18" s="14">
        <v>359099034690.2829</v>
      </c>
      <c r="O18" s="14">
        <v>358564302266.87769</v>
      </c>
      <c r="P18" s="14">
        <v>358029569843.47253</v>
      </c>
      <c r="Q18" s="14">
        <v>357494837420.06732</v>
      </c>
      <c r="R18" s="14">
        <v>356960104996.66211</v>
      </c>
      <c r="S18" s="14">
        <v>356425372573.25696</v>
      </c>
      <c r="T18" s="14">
        <v>355388411069.82996</v>
      </c>
      <c r="U18" s="14">
        <v>354351449566.40308</v>
      </c>
      <c r="V18" s="14">
        <v>353314488062.9762</v>
      </c>
      <c r="W18" s="14">
        <v>352277526559.54926</v>
      </c>
      <c r="X18" s="14">
        <v>351240565056.12231</v>
      </c>
    </row>
    <row r="19" spans="1:24" ht="15.75">
      <c r="A19" s="15" t="s">
        <v>48</v>
      </c>
      <c r="B19" s="10" t="s">
        <v>12</v>
      </c>
      <c r="C19" s="10"/>
      <c r="D19" s="13">
        <f>+D20+D21+D22</f>
        <v>29477103892.736912</v>
      </c>
      <c r="E19" s="13">
        <f t="shared" ref="E19:X19" si="6">+E20+E21+E22</f>
        <v>29034715789.48624</v>
      </c>
      <c r="F19" s="13">
        <f t="shared" si="6"/>
        <v>28587438562.089935</v>
      </c>
      <c r="G19" s="13">
        <f t="shared" si="6"/>
        <v>28084312762.942856</v>
      </c>
      <c r="H19" s="13">
        <f t="shared" si="6"/>
        <v>27574767818.833813</v>
      </c>
      <c r="I19" s="13">
        <f t="shared" si="6"/>
        <v>27061180397.370369</v>
      </c>
      <c r="J19" s="13">
        <f t="shared" si="6"/>
        <v>26582474406.781685</v>
      </c>
      <c r="K19" s="13">
        <f t="shared" si="6"/>
        <v>26140767014.280197</v>
      </c>
      <c r="L19" s="13">
        <f t="shared" si="6"/>
        <v>25701324200.506062</v>
      </c>
      <c r="M19" s="13">
        <f t="shared" si="6"/>
        <v>25296524792.326477</v>
      </c>
      <c r="N19" s="13">
        <f t="shared" si="6"/>
        <v>24922001024.208752</v>
      </c>
      <c r="O19" s="13">
        <f t="shared" si="6"/>
        <v>24554917416.817085</v>
      </c>
      <c r="P19" s="13">
        <f t="shared" si="6"/>
        <v>24184697014.94986</v>
      </c>
      <c r="Q19" s="13">
        <f t="shared" si="6"/>
        <v>23827428484.558399</v>
      </c>
      <c r="R19" s="13">
        <f t="shared" si="6"/>
        <v>23448605075.032566</v>
      </c>
      <c r="S19" s="13">
        <f t="shared" si="6"/>
        <v>22975933066.741924</v>
      </c>
      <c r="T19" s="13">
        <f t="shared" si="6"/>
        <v>22477599554.500526</v>
      </c>
      <c r="U19" s="13">
        <f t="shared" si="6"/>
        <v>21944857945.326782</v>
      </c>
      <c r="V19" s="13">
        <f t="shared" si="6"/>
        <v>21347481899.64481</v>
      </c>
      <c r="W19" s="13">
        <f t="shared" si="6"/>
        <v>20664673072.989399</v>
      </c>
      <c r="X19" s="13">
        <f t="shared" si="6"/>
        <v>19772807880.364983</v>
      </c>
    </row>
    <row r="20" spans="1:24" s="16" customFormat="1">
      <c r="A20" s="8" t="s">
        <v>59</v>
      </c>
      <c r="B20" s="2" t="s">
        <v>13</v>
      </c>
      <c r="C20" s="2"/>
      <c r="D20" s="11">
        <v>12857269718.314413</v>
      </c>
      <c r="E20" s="11">
        <v>12438552027.424013</v>
      </c>
      <c r="F20" s="11">
        <v>12014881213.950926</v>
      </c>
      <c r="G20" s="11">
        <v>11555046463.896736</v>
      </c>
      <c r="H20" s="11">
        <v>11089293906.510025</v>
      </c>
      <c r="I20" s="11">
        <v>10617103445.855705</v>
      </c>
      <c r="J20" s="11">
        <v>10180966768.093533</v>
      </c>
      <c r="K20" s="11">
        <v>9750106520.6747532</v>
      </c>
      <c r="L20" s="11">
        <v>9328885172.6364307</v>
      </c>
      <c r="M20" s="11">
        <v>8942317618.7725239</v>
      </c>
      <c r="N20" s="11">
        <v>8582889274.8583918</v>
      </c>
      <c r="O20" s="11">
        <v>8232247214.0376863</v>
      </c>
      <c r="P20" s="11">
        <v>7881572638.1890879</v>
      </c>
      <c r="Q20" s="11">
        <v>7547209768.001194</v>
      </c>
      <c r="R20" s="11">
        <v>7206090094.3776569</v>
      </c>
      <c r="S20" s="11">
        <v>6802922896.2171297</v>
      </c>
      <c r="T20" s="11">
        <v>6383908415.3776636</v>
      </c>
      <c r="U20" s="11">
        <v>5969272913.9838743</v>
      </c>
      <c r="V20" s="11">
        <v>5533107370.1024952</v>
      </c>
      <c r="W20" s="11">
        <v>5003908997.4680691</v>
      </c>
      <c r="X20" s="11">
        <v>4428180572.2093067</v>
      </c>
    </row>
    <row r="21" spans="1:24" s="16" customFormat="1">
      <c r="A21" s="8" t="s">
        <v>60</v>
      </c>
      <c r="B21" s="2" t="s">
        <v>14</v>
      </c>
      <c r="C21" s="2"/>
      <c r="D21" s="11">
        <v>15785386819.160959</v>
      </c>
      <c r="E21" s="11">
        <v>15762771808.219484</v>
      </c>
      <c r="F21" s="11">
        <v>15740763270.971397</v>
      </c>
      <c r="G21" s="11">
        <v>15699016482.866898</v>
      </c>
      <c r="H21" s="11">
        <v>15656395352.002687</v>
      </c>
      <c r="I21" s="11">
        <v>15615953920.694374</v>
      </c>
      <c r="J21" s="11">
        <v>15573769283.902246</v>
      </c>
      <c r="K21" s="11">
        <v>15563331847.994919</v>
      </c>
      <c r="L21" s="11">
        <v>15545501228.319897</v>
      </c>
      <c r="M21" s="11">
        <v>15527670608.644875</v>
      </c>
      <c r="N21" s="11">
        <v>15512884241.109489</v>
      </c>
      <c r="O21" s="11">
        <v>15496793194.08569</v>
      </c>
      <c r="P21" s="11">
        <v>15477657894.922251</v>
      </c>
      <c r="Q21" s="11">
        <v>15455043450.456369</v>
      </c>
      <c r="R21" s="11">
        <v>15417642638.455103</v>
      </c>
      <c r="S21" s="11">
        <v>15348929518.731846</v>
      </c>
      <c r="T21" s="11">
        <v>15271518535.752481</v>
      </c>
      <c r="U21" s="11">
        <v>15155402061.283432</v>
      </c>
      <c r="V21" s="11">
        <v>14996666056.859451</v>
      </c>
      <c r="W21" s="11">
        <v>14845758129.365967</v>
      </c>
      <c r="X21" s="11">
        <v>14531330372.657642</v>
      </c>
    </row>
    <row r="22" spans="1:24" s="16" customFormat="1">
      <c r="A22" s="8" t="s">
        <v>61</v>
      </c>
      <c r="B22" s="2" t="s">
        <v>15</v>
      </c>
      <c r="C22" s="2"/>
      <c r="D22" s="11">
        <v>834447355.26154077</v>
      </c>
      <c r="E22" s="11">
        <v>833391953.84274197</v>
      </c>
      <c r="F22" s="11">
        <v>831794077.16761148</v>
      </c>
      <c r="G22" s="11">
        <v>830249816.17922127</v>
      </c>
      <c r="H22" s="11">
        <v>829078560.32110047</v>
      </c>
      <c r="I22" s="11">
        <v>828123030.82028913</v>
      </c>
      <c r="J22" s="11">
        <v>827738354.78590262</v>
      </c>
      <c r="K22" s="11">
        <v>827328645.61052513</v>
      </c>
      <c r="L22" s="11">
        <v>826937799.54973233</v>
      </c>
      <c r="M22" s="11">
        <v>826536564.90907991</v>
      </c>
      <c r="N22" s="11">
        <v>826227508.24087083</v>
      </c>
      <c r="O22" s="11">
        <v>825877008.69370854</v>
      </c>
      <c r="P22" s="11">
        <v>825466481.8385191</v>
      </c>
      <c r="Q22" s="11">
        <v>825175266.1008333</v>
      </c>
      <c r="R22" s="11">
        <v>824872342.19980609</v>
      </c>
      <c r="S22" s="11">
        <v>824080651.79295146</v>
      </c>
      <c r="T22" s="11">
        <v>822172603.37038004</v>
      </c>
      <c r="U22" s="11">
        <v>820182970.05947471</v>
      </c>
      <c r="V22" s="11">
        <v>817708472.68286633</v>
      </c>
      <c r="W22" s="11">
        <v>815005946.15536046</v>
      </c>
      <c r="X22" s="11">
        <v>813296935.49803138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35003795685.790123</v>
      </c>
      <c r="E23" s="13">
        <f t="shared" ref="E23:X23" si="7">+E24+E25+E26+E27+E28+E29+E30+E31+E32+E33</f>
        <v>34810516201.434723</v>
      </c>
      <c r="F23" s="13">
        <f t="shared" si="7"/>
        <v>34607323531.028008</v>
      </c>
      <c r="G23" s="13">
        <f t="shared" si="7"/>
        <v>34388493089.474464</v>
      </c>
      <c r="H23" s="13">
        <f t="shared" si="7"/>
        <v>34145883680.807262</v>
      </c>
      <c r="I23" s="13">
        <f t="shared" si="7"/>
        <v>33879930422.881927</v>
      </c>
      <c r="J23" s="13">
        <f t="shared" si="7"/>
        <v>33580406711.434837</v>
      </c>
      <c r="K23" s="13">
        <f t="shared" si="7"/>
        <v>33250255805.513752</v>
      </c>
      <c r="L23" s="13">
        <f t="shared" si="7"/>
        <v>32911038568.756226</v>
      </c>
      <c r="M23" s="13">
        <f t="shared" si="7"/>
        <v>32516766625.309925</v>
      </c>
      <c r="N23" s="13">
        <f t="shared" si="7"/>
        <v>32106942530.994522</v>
      </c>
      <c r="O23" s="13">
        <f t="shared" si="7"/>
        <v>31636896111.391678</v>
      </c>
      <c r="P23" s="13">
        <f t="shared" si="7"/>
        <v>31104146723.827969</v>
      </c>
      <c r="Q23" s="13">
        <f t="shared" si="7"/>
        <v>30538328985.470966</v>
      </c>
      <c r="R23" s="13">
        <f t="shared" si="7"/>
        <v>29943042357.089291</v>
      </c>
      <c r="S23" s="13">
        <f t="shared" si="7"/>
        <v>29316120270.301674</v>
      </c>
      <c r="T23" s="13">
        <f t="shared" si="7"/>
        <v>28683746108.315762</v>
      </c>
      <c r="U23" s="13">
        <f t="shared" si="7"/>
        <v>28029780098.084404</v>
      </c>
      <c r="V23" s="13">
        <f t="shared" si="7"/>
        <v>27330756070.255573</v>
      </c>
      <c r="W23" s="13">
        <f t="shared" si="7"/>
        <v>26635437344.706951</v>
      </c>
      <c r="X23" s="13">
        <f t="shared" si="7"/>
        <v>25977387842.793148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22419794105.378704</v>
      </c>
      <c r="E25" s="11">
        <v>22338143576.465549</v>
      </c>
      <c r="F25" s="11">
        <v>22257165642.334572</v>
      </c>
      <c r="G25" s="11">
        <v>22175734470.309727</v>
      </c>
      <c r="H25" s="11">
        <v>22097664563.476112</v>
      </c>
      <c r="I25" s="11">
        <v>22010158252.235783</v>
      </c>
      <c r="J25" s="11">
        <v>21906440035.896366</v>
      </c>
      <c r="K25" s="11">
        <v>21798257148.63541</v>
      </c>
      <c r="L25" s="11">
        <v>21695021004.834377</v>
      </c>
      <c r="M25" s="11">
        <v>21580454127.276634</v>
      </c>
      <c r="N25" s="11">
        <v>21462141522.600727</v>
      </c>
      <c r="O25" s="11">
        <v>21307922096.258545</v>
      </c>
      <c r="P25" s="11">
        <v>21127912109.497593</v>
      </c>
      <c r="Q25" s="11">
        <v>20947945908.678318</v>
      </c>
      <c r="R25" s="11">
        <v>20726757700.05286</v>
      </c>
      <c r="S25" s="11">
        <v>20511053627.225201</v>
      </c>
      <c r="T25" s="11">
        <v>20287110535.303284</v>
      </c>
      <c r="U25" s="11">
        <v>20032879959.957188</v>
      </c>
      <c r="V25" s="11">
        <v>19762076298.89064</v>
      </c>
      <c r="W25" s="11">
        <v>19489482326.784321</v>
      </c>
      <c r="X25" s="11">
        <v>19223096346.848236</v>
      </c>
    </row>
    <row r="26" spans="1:24" s="16" customFormat="1" ht="15.75">
      <c r="A26" s="8" t="s">
        <v>52</v>
      </c>
      <c r="B26" s="18" t="s">
        <v>19</v>
      </c>
      <c r="C26" s="18"/>
      <c r="D26" s="11">
        <v>4422336371.7810917</v>
      </c>
      <c r="E26" s="11">
        <v>4412336084.5341005</v>
      </c>
      <c r="F26" s="11">
        <v>4388061831.6612129</v>
      </c>
      <c r="G26" s="11">
        <v>4357703494.948061</v>
      </c>
      <c r="H26" s="11">
        <v>4309839899.2330189</v>
      </c>
      <c r="I26" s="11">
        <v>4252020074.8109751</v>
      </c>
      <c r="J26" s="11">
        <v>4187048748.2843943</v>
      </c>
      <c r="K26" s="11">
        <v>4109005052.6770649</v>
      </c>
      <c r="L26" s="11">
        <v>4014665705.2566257</v>
      </c>
      <c r="M26" s="11">
        <v>3886008760.5067739</v>
      </c>
      <c r="N26" s="11">
        <v>3753247362.2247891</v>
      </c>
      <c r="O26" s="11">
        <v>3615041730.2628322</v>
      </c>
      <c r="P26" s="11">
        <v>3457534452.4639888</v>
      </c>
      <c r="Q26" s="11">
        <v>3284685790.7749748</v>
      </c>
      <c r="R26" s="11">
        <v>3111236330.8133869</v>
      </c>
      <c r="S26" s="11">
        <v>2903137833.1420164</v>
      </c>
      <c r="T26" s="11">
        <v>2700045987.7420936</v>
      </c>
      <c r="U26" s="11">
        <v>2529691640.214715</v>
      </c>
      <c r="V26" s="11">
        <v>2349581857.7723422</v>
      </c>
      <c r="W26" s="11">
        <v>2166949196.2144647</v>
      </c>
      <c r="X26" s="11">
        <v>2002660908.5791724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690808318.57582974</v>
      </c>
      <c r="E28" s="11">
        <v>678775432.52878785</v>
      </c>
      <c r="F28" s="11">
        <v>667078942.88363957</v>
      </c>
      <c r="G28" s="11">
        <v>653920158.67515767</v>
      </c>
      <c r="H28" s="11">
        <v>639765614.61968112</v>
      </c>
      <c r="I28" s="11">
        <v>625457205.0420351</v>
      </c>
      <c r="J28" s="11">
        <v>610466367.2462976</v>
      </c>
      <c r="K28" s="11">
        <v>594660313.17908955</v>
      </c>
      <c r="L28" s="11">
        <v>579140491.13805425</v>
      </c>
      <c r="M28" s="11">
        <v>562773415.07298708</v>
      </c>
      <c r="N28" s="11">
        <v>546478965.9432373</v>
      </c>
      <c r="O28" s="11">
        <v>529042118.00505185</v>
      </c>
      <c r="P28" s="11">
        <v>511066831.07128233</v>
      </c>
      <c r="Q28" s="11">
        <v>492466025.08515537</v>
      </c>
      <c r="R28" s="11">
        <v>474025588.5258531</v>
      </c>
      <c r="S28" s="11">
        <v>454794204.89485878</v>
      </c>
      <c r="T28" s="11">
        <v>435924932.1776824</v>
      </c>
      <c r="U28" s="11">
        <v>416102837.42850423</v>
      </c>
      <c r="V28" s="11">
        <v>395319911.20918405</v>
      </c>
      <c r="W28" s="11">
        <v>377105425.11531407</v>
      </c>
      <c r="X28" s="11">
        <v>361328036.40566087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2693871941.6580968</v>
      </c>
      <c r="E31" s="11">
        <v>2666188765.0420713</v>
      </c>
      <c r="F31" s="11">
        <v>2641405384.3604956</v>
      </c>
      <c r="G31" s="11">
        <v>2616575872.8726587</v>
      </c>
      <c r="H31" s="11">
        <v>2588916176.195663</v>
      </c>
      <c r="I31" s="11">
        <v>2558743390.8278885</v>
      </c>
      <c r="J31" s="11">
        <v>2527824706.7707424</v>
      </c>
      <c r="K31" s="11">
        <v>2495126255.8494444</v>
      </c>
      <c r="L31" s="11">
        <v>2463456182.457623</v>
      </c>
      <c r="M31" s="11">
        <v>2428550851.9105058</v>
      </c>
      <c r="N31" s="11">
        <v>2390418148.2116046</v>
      </c>
      <c r="O31" s="11">
        <v>2348591726.2960634</v>
      </c>
      <c r="P31" s="11">
        <v>2305394176.0555248</v>
      </c>
      <c r="Q31" s="11">
        <v>2259859018.773797</v>
      </c>
      <c r="R31" s="11">
        <v>2211994529.5259943</v>
      </c>
      <c r="S31" s="11">
        <v>2162044580.5635967</v>
      </c>
      <c r="T31" s="11">
        <v>2107753502.167625</v>
      </c>
      <c r="U31" s="11">
        <v>2053111569.9725227</v>
      </c>
      <c r="V31" s="11">
        <v>1995453052.2195234</v>
      </c>
      <c r="W31" s="11">
        <v>1934090664.0310757</v>
      </c>
      <c r="X31" s="11">
        <v>1877143693.2378623</v>
      </c>
    </row>
    <row r="32" spans="1:24" s="16" customFormat="1" ht="15.75">
      <c r="A32" s="8" t="s">
        <v>57</v>
      </c>
      <c r="B32" s="18" t="s">
        <v>25</v>
      </c>
      <c r="C32" s="18"/>
      <c r="D32" s="11">
        <v>688972084.85700095</v>
      </c>
      <c r="E32" s="11">
        <v>685550627.94913185</v>
      </c>
      <c r="F32" s="11">
        <v>680232476.8322351</v>
      </c>
      <c r="G32" s="11">
        <v>673092748.1086483</v>
      </c>
      <c r="H32" s="11">
        <v>662516434.82811058</v>
      </c>
      <c r="I32" s="11">
        <v>650867623.39197302</v>
      </c>
      <c r="J32" s="11">
        <v>636781173.88136196</v>
      </c>
      <c r="K32" s="11">
        <v>622199685.0956223</v>
      </c>
      <c r="L32" s="11">
        <v>608685478.03476441</v>
      </c>
      <c r="M32" s="11">
        <v>592713810.46270502</v>
      </c>
      <c r="N32" s="11">
        <v>573199143.14704931</v>
      </c>
      <c r="O32" s="11">
        <v>553281767.37997198</v>
      </c>
      <c r="P32" s="11">
        <v>533034191.54845178</v>
      </c>
      <c r="Q32" s="11">
        <v>512063096.77635914</v>
      </c>
      <c r="R32" s="11">
        <v>490355963.62997109</v>
      </c>
      <c r="S32" s="11">
        <v>468371316.3693909</v>
      </c>
      <c r="T32" s="11">
        <v>448303707.39763808</v>
      </c>
      <c r="U32" s="11">
        <v>427949716.37947273</v>
      </c>
      <c r="V32" s="11">
        <v>407586335.78601515</v>
      </c>
      <c r="W32" s="11">
        <v>388023155.6646831</v>
      </c>
      <c r="X32" s="11">
        <v>370366580.9707427</v>
      </c>
    </row>
    <row r="33" spans="1:24" s="16" customFormat="1" ht="15.75">
      <c r="A33" s="8" t="s">
        <v>58</v>
      </c>
      <c r="B33" s="18" t="s">
        <v>26</v>
      </c>
      <c r="C33" s="18"/>
      <c r="D33" s="11">
        <v>4088012863.5393949</v>
      </c>
      <c r="E33" s="11">
        <v>4029521714.915081</v>
      </c>
      <c r="F33" s="11">
        <v>3973379252.9558506</v>
      </c>
      <c r="G33" s="11">
        <v>3911466344.5602088</v>
      </c>
      <c r="H33" s="11">
        <v>3847180992.4546776</v>
      </c>
      <c r="I33" s="11">
        <v>3782683876.5732746</v>
      </c>
      <c r="J33" s="11">
        <v>3711845679.3556738</v>
      </c>
      <c r="K33" s="11">
        <v>3631007350.0771189</v>
      </c>
      <c r="L33" s="11">
        <v>3550069707.0347805</v>
      </c>
      <c r="M33" s="11">
        <v>3466265660.0803199</v>
      </c>
      <c r="N33" s="11">
        <v>3381457388.8671155</v>
      </c>
      <c r="O33" s="11">
        <v>3283016673.1892185</v>
      </c>
      <c r="P33" s="11">
        <v>3169204963.1911306</v>
      </c>
      <c r="Q33" s="11">
        <v>3041309145.3823624</v>
      </c>
      <c r="R33" s="11">
        <v>2928672244.541224</v>
      </c>
      <c r="S33" s="11">
        <v>2816718708.1066055</v>
      </c>
      <c r="T33" s="11">
        <v>2704607443.5274425</v>
      </c>
      <c r="U33" s="11">
        <v>2570044374.1320033</v>
      </c>
      <c r="V33" s="11">
        <v>2420738614.3778691</v>
      </c>
      <c r="W33" s="11">
        <v>2279786576.8970914</v>
      </c>
      <c r="X33" s="11">
        <v>2142792276.7514739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43528532405.234283</v>
      </c>
      <c r="E35" s="11">
        <v>44736167397.920303</v>
      </c>
      <c r="F35" s="11">
        <v>44544590036.201912</v>
      </c>
      <c r="G35" s="11">
        <v>46667108960.481796</v>
      </c>
      <c r="H35" s="11">
        <v>52650112732.445374</v>
      </c>
      <c r="I35" s="11">
        <v>57183138050.550102</v>
      </c>
      <c r="J35" s="11">
        <v>58622965373.388588</v>
      </c>
      <c r="K35" s="11">
        <v>62646881507.734879</v>
      </c>
      <c r="L35" s="11">
        <v>62234695703.238907</v>
      </c>
      <c r="M35" s="11">
        <v>62803602344.532188</v>
      </c>
      <c r="N35" s="11">
        <v>64656681004.139923</v>
      </c>
      <c r="O35" s="11">
        <v>64795624810.268951</v>
      </c>
      <c r="P35" s="11">
        <v>68048483870.485031</v>
      </c>
      <c r="Q35" s="11">
        <v>70792388636.34581</v>
      </c>
      <c r="R35" s="11">
        <v>74315535580.140152</v>
      </c>
      <c r="S35" s="11">
        <v>79388825818.392365</v>
      </c>
      <c r="T35" s="11">
        <v>85533914941.515472</v>
      </c>
      <c r="U35" s="11">
        <v>93119509162.141113</v>
      </c>
      <c r="V35" s="11">
        <v>102209380720.3493</v>
      </c>
      <c r="W35" s="11">
        <v>103078363682.05119</v>
      </c>
      <c r="X35" s="11">
        <v>112100404363.716</v>
      </c>
    </row>
    <row r="36" spans="1:24" ht="15.75">
      <c r="A36" s="25">
        <v>5</v>
      </c>
      <c r="B36" s="9" t="s">
        <v>9</v>
      </c>
      <c r="C36" s="10"/>
      <c r="D36" s="11">
        <v>21685537</v>
      </c>
      <c r="E36" s="11">
        <v>22122065.000000011</v>
      </c>
      <c r="F36" s="11">
        <v>22553274.999999993</v>
      </c>
      <c r="G36" s="11">
        <v>22980181.999999996</v>
      </c>
      <c r="H36" s="11">
        <v>23404522.999999996</v>
      </c>
      <c r="I36" s="11">
        <v>23827162.999999993</v>
      </c>
      <c r="J36" s="11">
        <v>24248670.999999996</v>
      </c>
      <c r="K36" s="11">
        <v>24667355.999999996</v>
      </c>
      <c r="L36" s="11">
        <v>25079136</v>
      </c>
      <c r="M36" s="11">
        <v>25478577.000000004</v>
      </c>
      <c r="N36" s="11">
        <v>25861886.999999996</v>
      </c>
      <c r="O36" s="11">
        <v>26228273.999999996</v>
      </c>
      <c r="P36" s="11">
        <v>26579251.999999996</v>
      </c>
      <c r="Q36" s="11">
        <v>26916341.999999996</v>
      </c>
      <c r="R36" s="11">
        <v>27242033.000000007</v>
      </c>
      <c r="S36" s="11">
        <v>27558769.000000004</v>
      </c>
      <c r="T36" s="11">
        <v>27866386.999999996</v>
      </c>
      <c r="U36" s="11">
        <v>28166078.000000004</v>
      </c>
      <c r="V36" s="11">
        <v>28463338</v>
      </c>
      <c r="W36" s="11">
        <v>28765161.999999996</v>
      </c>
      <c r="X36" s="11">
        <v>29076512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79895.785975012492</v>
      </c>
      <c r="E39" s="11">
        <f t="shared" si="8"/>
        <v>78666.984848150052</v>
      </c>
      <c r="F39" s="11">
        <f t="shared" si="8"/>
        <v>77816.95483973228</v>
      </c>
      <c r="G39" s="11">
        <f t="shared" si="8"/>
        <v>76367.900986050139</v>
      </c>
      <c r="H39" s="11">
        <f t="shared" si="8"/>
        <v>75631.294561409537</v>
      </c>
      <c r="I39" s="11">
        <f t="shared" si="8"/>
        <v>75097.170485531373</v>
      </c>
      <c r="J39" s="11">
        <f t="shared" si="8"/>
        <v>74708.651468824348</v>
      </c>
      <c r="K39" s="11">
        <f t="shared" si="8"/>
        <v>74409.742601252437</v>
      </c>
      <c r="L39" s="11">
        <f t="shared" si="8"/>
        <v>73990.961482460974</v>
      </c>
      <c r="M39" s="11">
        <f t="shared" si="8"/>
        <v>73549.851195701849</v>
      </c>
      <c r="N39" s="11">
        <f t="shared" si="8"/>
        <v>73015.33626725772</v>
      </c>
      <c r="O39" s="11">
        <f t="shared" si="8"/>
        <v>72719.412575422903</v>
      </c>
      <c r="P39" s="11">
        <f t="shared" si="8"/>
        <v>72123.730512239519</v>
      </c>
      <c r="Q39" s="11">
        <f t="shared" si="8"/>
        <v>70880.981243857081</v>
      </c>
      <c r="R39" s="11">
        <f t="shared" si="8"/>
        <v>70536.095167706488</v>
      </c>
      <c r="S39" s="11">
        <f t="shared" si="8"/>
        <v>70264.221460343018</v>
      </c>
      <c r="T39" s="11">
        <f t="shared" si="8"/>
        <v>70186.189646323095</v>
      </c>
      <c r="U39" s="11">
        <f t="shared" si="8"/>
        <v>70535.303035822071</v>
      </c>
      <c r="V39" s="11">
        <f t="shared" si="8"/>
        <v>70815.870506028499</v>
      </c>
      <c r="W39" s="11">
        <f t="shared" si="8"/>
        <v>71051.77028714295</v>
      </c>
      <c r="X39" s="11">
        <f t="shared" si="8"/>
        <v>71347.118786547711</v>
      </c>
    </row>
    <row r="40" spans="1:24" ht="15.75">
      <c r="B40" s="20" t="s">
        <v>5</v>
      </c>
      <c r="C40" s="7"/>
      <c r="D40" s="11">
        <f t="shared" ref="D40:X40" si="9">+D8/D36</f>
        <v>7790.7834714663577</v>
      </c>
      <c r="E40" s="11">
        <f t="shared" si="9"/>
        <v>7662.37207840056</v>
      </c>
      <c r="F40" s="11">
        <f t="shared" si="9"/>
        <v>7542.7822650283615</v>
      </c>
      <c r="G40" s="11">
        <f t="shared" si="9"/>
        <v>7463.8412342352885</v>
      </c>
      <c r="H40" s="11">
        <f t="shared" si="9"/>
        <v>7504.5820564945025</v>
      </c>
      <c r="I40" s="11">
        <f t="shared" si="9"/>
        <v>7638.1958198949624</v>
      </c>
      <c r="J40" s="11">
        <f t="shared" si="9"/>
        <v>7741.190627607134</v>
      </c>
      <c r="K40" s="11">
        <f t="shared" si="9"/>
        <v>7912.8438508539202</v>
      </c>
      <c r="L40" s="11">
        <f t="shared" si="9"/>
        <v>8060.5066618093433</v>
      </c>
      <c r="M40" s="11">
        <f t="shared" si="9"/>
        <v>8131.7356675190704</v>
      </c>
      <c r="N40" s="11">
        <f t="shared" si="9"/>
        <v>8173.0966079357604</v>
      </c>
      <c r="O40" s="11">
        <f t="shared" si="9"/>
        <v>8172.9617411357622</v>
      </c>
      <c r="P40" s="11">
        <f t="shared" si="9"/>
        <v>8170.8563379364696</v>
      </c>
      <c r="Q40" s="11">
        <f t="shared" si="9"/>
        <v>8193.8200958566722</v>
      </c>
      <c r="R40" s="11">
        <f t="shared" si="9"/>
        <v>8248.8440033935494</v>
      </c>
      <c r="S40" s="11">
        <f t="shared" si="9"/>
        <v>8355.9713356230877</v>
      </c>
      <c r="T40" s="11">
        <f t="shared" si="9"/>
        <v>8553.5933456457788</v>
      </c>
      <c r="U40" s="11">
        <f t="shared" si="9"/>
        <v>8881.8864623589761</v>
      </c>
      <c r="V40" s="11">
        <f t="shared" si="9"/>
        <v>9423.6056740755212</v>
      </c>
      <c r="W40" s="11">
        <f t="shared" si="9"/>
        <v>9848.4072931687024</v>
      </c>
      <c r="X40" s="11">
        <f t="shared" si="9"/>
        <v>10469.915018022768</v>
      </c>
    </row>
    <row r="41" spans="1:24" ht="15.75">
      <c r="B41" s="20" t="s">
        <v>38</v>
      </c>
      <c r="C41" s="7"/>
      <c r="D41" s="37">
        <f>+D9/D36</f>
        <v>17805.751262884711</v>
      </c>
      <c r="E41" s="37">
        <f t="shared" ref="E41:X41" si="10">+E9/E36</f>
        <v>17882.225546840094</v>
      </c>
      <c r="F41" s="37">
        <f t="shared" si="10"/>
        <v>18271.499701744771</v>
      </c>
      <c r="G41" s="37">
        <f t="shared" si="10"/>
        <v>17983.678284858528</v>
      </c>
      <c r="H41" s="37">
        <f t="shared" si="10"/>
        <v>18376.487202146393</v>
      </c>
      <c r="I41" s="37">
        <f t="shared" si="10"/>
        <v>18736.104209128811</v>
      </c>
      <c r="J41" s="37">
        <f t="shared" si="10"/>
        <v>19226.127084642398</v>
      </c>
      <c r="K41" s="37">
        <f t="shared" si="10"/>
        <v>19703.489282862243</v>
      </c>
      <c r="L41" s="37">
        <f t="shared" si="10"/>
        <v>20011.090618265265</v>
      </c>
      <c r="M41" s="37">
        <f t="shared" si="10"/>
        <v>20314.787240560308</v>
      </c>
      <c r="N41" s="37">
        <f t="shared" si="10"/>
        <v>20500.372184196105</v>
      </c>
      <c r="O41" s="37">
        <f t="shared" si="10"/>
        <v>20918.727681141041</v>
      </c>
      <c r="P41" s="37">
        <f t="shared" si="10"/>
        <v>20988.633688770078</v>
      </c>
      <c r="Q41" s="37">
        <f t="shared" si="10"/>
        <v>20338.617003873711</v>
      </c>
      <c r="R41" s="37">
        <f t="shared" si="10"/>
        <v>20523.576766441103</v>
      </c>
      <c r="S41" s="37">
        <f t="shared" si="10"/>
        <v>20704.956934938378</v>
      </c>
      <c r="T41" s="37">
        <f t="shared" si="10"/>
        <v>21017.446309644332</v>
      </c>
      <c r="U41" s="37">
        <f t="shared" si="10"/>
        <v>21609.678435123471</v>
      </c>
      <c r="V41" s="37">
        <f t="shared" si="10"/>
        <v>21910.167009767243</v>
      </c>
      <c r="W41" s="37">
        <f t="shared" si="10"/>
        <v>22280.313951902768</v>
      </c>
      <c r="X41" s="37">
        <f t="shared" si="10"/>
        <v>22516.591723319536</v>
      </c>
    </row>
    <row r="42" spans="1:24" ht="15.75">
      <c r="B42" s="20" t="s">
        <v>10</v>
      </c>
      <c r="C42" s="9"/>
      <c r="D42" s="11">
        <f t="shared" ref="D42:X42" si="11">+D10/D36</f>
        <v>54299.251240661411</v>
      </c>
      <c r="E42" s="11">
        <f t="shared" si="11"/>
        <v>53122.387222909398</v>
      </c>
      <c r="F42" s="11">
        <f t="shared" si="11"/>
        <v>52002.672872959141</v>
      </c>
      <c r="G42" s="11">
        <f t="shared" si="11"/>
        <v>50920.381466956322</v>
      </c>
      <c r="H42" s="11">
        <f t="shared" si="11"/>
        <v>49750.225302768646</v>
      </c>
      <c r="I42" s="11">
        <f t="shared" si="11"/>
        <v>48722.870456507597</v>
      </c>
      <c r="J42" s="11">
        <f t="shared" si="11"/>
        <v>47741.333756574822</v>
      </c>
      <c r="K42" s="11">
        <f t="shared" si="11"/>
        <v>46793.409467536272</v>
      </c>
      <c r="L42" s="11">
        <f t="shared" si="11"/>
        <v>45919.364202386365</v>
      </c>
      <c r="M42" s="11">
        <f t="shared" si="11"/>
        <v>45103.328287622477</v>
      </c>
      <c r="N42" s="11">
        <f t="shared" si="11"/>
        <v>44341.867475125851</v>
      </c>
      <c r="O42" s="11">
        <f t="shared" si="11"/>
        <v>43627.723153146093</v>
      </c>
      <c r="P42" s="11">
        <f t="shared" si="11"/>
        <v>42964.240485532973</v>
      </c>
      <c r="Q42" s="11">
        <f t="shared" si="11"/>
        <v>42348.544144126688</v>
      </c>
      <c r="R42" s="11">
        <f t="shared" si="11"/>
        <v>41763.674397871837</v>
      </c>
      <c r="S42" s="11">
        <f t="shared" si="11"/>
        <v>41203.293189781543</v>
      </c>
      <c r="T42" s="11">
        <f t="shared" si="11"/>
        <v>40615.149991032973</v>
      </c>
      <c r="U42" s="11">
        <f t="shared" si="11"/>
        <v>40043.738138339628</v>
      </c>
      <c r="V42" s="11">
        <f t="shared" si="11"/>
        <v>39482.097822185729</v>
      </c>
      <c r="W42" s="11">
        <f t="shared" si="11"/>
        <v>38923.04904207147</v>
      </c>
      <c r="X42" s="11">
        <f t="shared" si="11"/>
        <v>38360.612045205409</v>
      </c>
    </row>
    <row r="43" spans="1:24" ht="15.75">
      <c r="B43" s="26" t="s">
        <v>32</v>
      </c>
      <c r="C43" s="9"/>
      <c r="D43" s="11">
        <f t="shared" ref="D43:X43" si="12">+D11/D36</f>
        <v>51325.799415210793</v>
      </c>
      <c r="E43" s="11">
        <f t="shared" si="12"/>
        <v>50236.344170828997</v>
      </c>
      <c r="F43" s="11">
        <f t="shared" si="12"/>
        <v>49200.651344240236</v>
      </c>
      <c r="G43" s="11">
        <f t="shared" si="12"/>
        <v>48201.830071131117</v>
      </c>
      <c r="H43" s="11">
        <f t="shared" si="12"/>
        <v>47113.10035475577</v>
      </c>
      <c r="I43" s="11">
        <f t="shared" si="12"/>
        <v>46165.238613377463</v>
      </c>
      <c r="J43" s="11">
        <f t="shared" si="12"/>
        <v>45260.254231918952</v>
      </c>
      <c r="K43" s="11">
        <f t="shared" si="12"/>
        <v>44385.732583974292</v>
      </c>
      <c r="L43" s="11">
        <f t="shared" si="12"/>
        <v>43582.267630588103</v>
      </c>
      <c r="M43" s="11">
        <f t="shared" si="12"/>
        <v>42834.234082807336</v>
      </c>
      <c r="N43" s="11">
        <f t="shared" si="12"/>
        <v>42136.732808997142</v>
      </c>
      <c r="O43" s="11">
        <f t="shared" si="12"/>
        <v>41485.309453784532</v>
      </c>
      <c r="P43" s="11">
        <f t="shared" si="12"/>
        <v>40884.090008056111</v>
      </c>
      <c r="Q43" s="11">
        <f t="shared" si="12"/>
        <v>40328.739318120635</v>
      </c>
      <c r="R43" s="11">
        <f t="shared" si="12"/>
        <v>39803.774876711948</v>
      </c>
      <c r="S43" s="11">
        <f t="shared" si="12"/>
        <v>39305.818983403042</v>
      </c>
      <c r="T43" s="11">
        <f t="shared" si="12"/>
        <v>38779.198108831086</v>
      </c>
      <c r="U43" s="11">
        <f t="shared" si="12"/>
        <v>38269.453552341845</v>
      </c>
      <c r="V43" s="11">
        <f t="shared" si="12"/>
        <v>37771.889484361811</v>
      </c>
      <c r="W43" s="11">
        <f t="shared" si="12"/>
        <v>37278.694999577419</v>
      </c>
      <c r="X43" s="11">
        <f t="shared" si="12"/>
        <v>36787.170370937245</v>
      </c>
    </row>
    <row r="44" spans="1:24" ht="15.75">
      <c r="B44" s="26" t="s">
        <v>33</v>
      </c>
      <c r="C44" s="9"/>
      <c r="D44" s="11">
        <f t="shared" ref="D44:X44" si="13">+D12/D36</f>
        <v>2973.4518254506233</v>
      </c>
      <c r="E44" s="11">
        <f t="shared" si="13"/>
        <v>2886.043052080397</v>
      </c>
      <c r="F44" s="11">
        <f t="shared" si="13"/>
        <v>2802.0215287189094</v>
      </c>
      <c r="G44" s="11">
        <f t="shared" si="13"/>
        <v>2718.5513958252086</v>
      </c>
      <c r="H44" s="11">
        <f t="shared" si="13"/>
        <v>2637.1249480128727</v>
      </c>
      <c r="I44" s="11">
        <f t="shared" si="13"/>
        <v>2557.6318431301415</v>
      </c>
      <c r="J44" s="11">
        <f t="shared" si="13"/>
        <v>2481.0795246558682</v>
      </c>
      <c r="K44" s="11">
        <f t="shared" si="13"/>
        <v>2407.6768835619819</v>
      </c>
      <c r="L44" s="11">
        <f t="shared" si="13"/>
        <v>2337.0965717982581</v>
      </c>
      <c r="M44" s="11">
        <f t="shared" si="13"/>
        <v>2269.0942048151428</v>
      </c>
      <c r="N44" s="11">
        <f t="shared" si="13"/>
        <v>2205.1346661287048</v>
      </c>
      <c r="O44" s="11">
        <f t="shared" si="13"/>
        <v>2142.4136993615657</v>
      </c>
      <c r="P44" s="11">
        <f t="shared" si="13"/>
        <v>2080.1504774768619</v>
      </c>
      <c r="Q44" s="11">
        <f t="shared" si="13"/>
        <v>2019.8048260060514</v>
      </c>
      <c r="R44" s="11">
        <f t="shared" si="13"/>
        <v>1959.8995211598872</v>
      </c>
      <c r="S44" s="11">
        <f t="shared" si="13"/>
        <v>1897.4742063785066</v>
      </c>
      <c r="T44" s="11">
        <f t="shared" si="13"/>
        <v>1835.9518822018904</v>
      </c>
      <c r="U44" s="11">
        <f t="shared" si="13"/>
        <v>1774.2845859977799</v>
      </c>
      <c r="V44" s="11">
        <f t="shared" si="13"/>
        <v>1710.2083378239188</v>
      </c>
      <c r="W44" s="11">
        <f t="shared" si="13"/>
        <v>1644.3540424940543</v>
      </c>
      <c r="X44" s="11">
        <f t="shared" si="13"/>
        <v>1573.441674268156</v>
      </c>
    </row>
    <row r="45" spans="1:24" ht="15.75">
      <c r="B45" s="10" t="s">
        <v>31</v>
      </c>
      <c r="C45" s="9"/>
      <c r="D45" s="11">
        <f t="shared" ref="D45:X45" si="14">+D13/D36</f>
        <v>5097.9481770926832</v>
      </c>
      <c r="E45" s="11">
        <f t="shared" si="14"/>
        <v>5011.0834153923888</v>
      </c>
      <c r="F45" s="11">
        <f t="shared" si="14"/>
        <v>4928.7423779047194</v>
      </c>
      <c r="G45" s="11">
        <f t="shared" si="14"/>
        <v>4839.3833632789965</v>
      </c>
      <c r="H45" s="11">
        <f t="shared" si="14"/>
        <v>4622.2836467735297</v>
      </c>
      <c r="I45" s="11">
        <f t="shared" si="14"/>
        <v>4512.0348077138742</v>
      </c>
      <c r="J45" s="11">
        <f t="shared" si="14"/>
        <v>4413.5597401351051</v>
      </c>
      <c r="K45" s="11">
        <f t="shared" si="14"/>
        <v>4313.4023436440966</v>
      </c>
      <c r="L45" s="11">
        <f t="shared" si="14"/>
        <v>4247.6264608603069</v>
      </c>
      <c r="M45" s="11">
        <f t="shared" si="14"/>
        <v>4194.7451103339408</v>
      </c>
      <c r="N45" s="11">
        <f t="shared" si="14"/>
        <v>4147.2552954333933</v>
      </c>
      <c r="O45" s="11">
        <f t="shared" si="14"/>
        <v>4082.5655969796012</v>
      </c>
      <c r="P45" s="11">
        <f t="shared" si="14"/>
        <v>4030.5602769949646</v>
      </c>
      <c r="Q45" s="11">
        <f t="shared" si="14"/>
        <v>3991.3687573424909</v>
      </c>
      <c r="R45" s="11">
        <f t="shared" si="14"/>
        <v>3954.8008673967911</v>
      </c>
      <c r="S45" s="11">
        <f t="shared" si="14"/>
        <v>3922.2075978155258</v>
      </c>
      <c r="T45" s="11">
        <f t="shared" si="14"/>
        <v>3887.9943127419106</v>
      </c>
      <c r="U45" s="11">
        <f t="shared" si="14"/>
        <v>3850.2204878660759</v>
      </c>
      <c r="V45" s="11">
        <f t="shared" si="14"/>
        <v>3811.789003149187</v>
      </c>
      <c r="W45" s="11">
        <f t="shared" si="14"/>
        <v>3773.5531259724112</v>
      </c>
      <c r="X45" s="11">
        <f t="shared" si="14"/>
        <v>3738.3697051715167</v>
      </c>
    </row>
    <row r="46" spans="1:24" ht="15.75">
      <c r="B46" s="10" t="s">
        <v>11</v>
      </c>
      <c r="C46" s="9"/>
      <c r="D46" s="11">
        <f t="shared" ref="D46:X46" si="15">+D16/D36</f>
        <v>46227.851238118114</v>
      </c>
      <c r="E46" s="11">
        <f t="shared" si="15"/>
        <v>45225.260755436611</v>
      </c>
      <c r="F46" s="11">
        <f t="shared" si="15"/>
        <v>44271.908966335519</v>
      </c>
      <c r="G46" s="11">
        <f t="shared" si="15"/>
        <v>43362.446707852119</v>
      </c>
      <c r="H46" s="11">
        <f t="shared" si="15"/>
        <v>42490.816707982238</v>
      </c>
      <c r="I46" s="11">
        <f t="shared" si="15"/>
        <v>41653.203805663587</v>
      </c>
      <c r="J46" s="11">
        <f t="shared" si="15"/>
        <v>40846.694491783841</v>
      </c>
      <c r="K46" s="11">
        <f t="shared" si="15"/>
        <v>40072.330240330193</v>
      </c>
      <c r="L46" s="11">
        <f t="shared" si="15"/>
        <v>39334.641169727794</v>
      </c>
      <c r="M46" s="11">
        <f t="shared" si="15"/>
        <v>38639.488972473395</v>
      </c>
      <c r="N46" s="11">
        <f t="shared" si="15"/>
        <v>37989.477513563746</v>
      </c>
      <c r="O46" s="11">
        <f t="shared" si="15"/>
        <v>37402.743856804933</v>
      </c>
      <c r="P46" s="11">
        <f t="shared" si="15"/>
        <v>36853.52973106115</v>
      </c>
      <c r="Q46" s="11">
        <f t="shared" si="15"/>
        <v>36337.370560778145</v>
      </c>
      <c r="R46" s="11">
        <f t="shared" si="15"/>
        <v>35848.974009315156</v>
      </c>
      <c r="S46" s="11">
        <f t="shared" si="15"/>
        <v>35383.611385587508</v>
      </c>
      <c r="T46" s="11">
        <f t="shared" si="15"/>
        <v>34891.203796089176</v>
      </c>
      <c r="U46" s="11">
        <f t="shared" si="15"/>
        <v>34419.233064475775</v>
      </c>
      <c r="V46" s="11">
        <f t="shared" si="15"/>
        <v>33960.100481212627</v>
      </c>
      <c r="W46" s="11">
        <f t="shared" si="15"/>
        <v>33505.141873605011</v>
      </c>
      <c r="X46" s="11">
        <f t="shared" si="15"/>
        <v>33048.800665765732</v>
      </c>
    </row>
    <row r="47" spans="1:24" ht="15.75">
      <c r="B47" s="10" t="s">
        <v>12</v>
      </c>
      <c r="C47" s="9"/>
      <c r="D47" s="11">
        <f t="shared" ref="D47:X47" si="16">+D19/D36</f>
        <v>1359.297853345154</v>
      </c>
      <c r="E47" s="11">
        <f t="shared" si="16"/>
        <v>1312.4776457119272</v>
      </c>
      <c r="F47" s="11">
        <f t="shared" si="16"/>
        <v>1267.5515446022782</v>
      </c>
      <c r="G47" s="11">
        <f t="shared" si="16"/>
        <v>1222.1101104831484</v>
      </c>
      <c r="H47" s="11">
        <f t="shared" si="16"/>
        <v>1178.1811498074032</v>
      </c>
      <c r="I47" s="11">
        <f t="shared" si="16"/>
        <v>1135.7281770125289</v>
      </c>
      <c r="J47" s="11">
        <f t="shared" si="16"/>
        <v>1096.2445903440105</v>
      </c>
      <c r="K47" s="11">
        <f t="shared" si="16"/>
        <v>1059.7312097121476</v>
      </c>
      <c r="L47" s="11">
        <f t="shared" si="16"/>
        <v>1024.8089966299501</v>
      </c>
      <c r="M47" s="11">
        <f t="shared" si="16"/>
        <v>992.85469484133569</v>
      </c>
      <c r="N47" s="11">
        <f t="shared" si="16"/>
        <v>963.65748656348069</v>
      </c>
      <c r="O47" s="11">
        <f t="shared" si="16"/>
        <v>936.2002782499942</v>
      </c>
      <c r="P47" s="11">
        <f t="shared" si="16"/>
        <v>909.90886481492646</v>
      </c>
      <c r="Q47" s="11">
        <f t="shared" si="16"/>
        <v>885.24021891824691</v>
      </c>
      <c r="R47" s="11">
        <f t="shared" si="16"/>
        <v>860.75092395022648</v>
      </c>
      <c r="S47" s="11">
        <f t="shared" si="16"/>
        <v>833.70679825147204</v>
      </c>
      <c r="T47" s="11">
        <f t="shared" si="16"/>
        <v>806.62051935547038</v>
      </c>
      <c r="U47" s="11">
        <f t="shared" si="16"/>
        <v>779.12366589792089</v>
      </c>
      <c r="V47" s="11">
        <f t="shared" si="16"/>
        <v>749.99924111658333</v>
      </c>
      <c r="W47" s="11">
        <f t="shared" si="16"/>
        <v>718.39237592297934</v>
      </c>
      <c r="X47" s="11">
        <f t="shared" si="16"/>
        <v>680.02681615886331</v>
      </c>
    </row>
    <row r="48" spans="1:24" ht="15.75">
      <c r="B48" s="10" t="s">
        <v>16</v>
      </c>
      <c r="C48" s="9"/>
      <c r="D48" s="11">
        <f t="shared" ref="D48:X48" si="17">+D23/D36</f>
        <v>1614.1539721054694</v>
      </c>
      <c r="E48" s="11">
        <f t="shared" si="17"/>
        <v>1573.5654063684699</v>
      </c>
      <c r="F48" s="11">
        <f t="shared" si="17"/>
        <v>1534.4699841166314</v>
      </c>
      <c r="G48" s="11">
        <f t="shared" si="17"/>
        <v>1496.4412853420599</v>
      </c>
      <c r="H48" s="11">
        <f t="shared" si="17"/>
        <v>1458.9437982054694</v>
      </c>
      <c r="I48" s="11">
        <f t="shared" si="17"/>
        <v>1421.9036661176128</v>
      </c>
      <c r="J48" s="11">
        <f t="shared" si="17"/>
        <v>1384.8349343118575</v>
      </c>
      <c r="K48" s="11">
        <f t="shared" si="17"/>
        <v>1347.9456738498345</v>
      </c>
      <c r="L48" s="11">
        <f t="shared" si="17"/>
        <v>1312.2875751683082</v>
      </c>
      <c r="M48" s="11">
        <f t="shared" si="17"/>
        <v>1276.2395099738073</v>
      </c>
      <c r="N48" s="11">
        <f t="shared" si="17"/>
        <v>1241.4771795652239</v>
      </c>
      <c r="O48" s="11">
        <f t="shared" si="17"/>
        <v>1206.2134211115715</v>
      </c>
      <c r="P48" s="11">
        <f t="shared" si="17"/>
        <v>1170.2416126619355</v>
      </c>
      <c r="Q48" s="11">
        <f t="shared" si="17"/>
        <v>1134.5646070878045</v>
      </c>
      <c r="R48" s="11">
        <f t="shared" si="17"/>
        <v>1099.1485972096607</v>
      </c>
      <c r="S48" s="11">
        <f t="shared" si="17"/>
        <v>1063.7674081270345</v>
      </c>
      <c r="T48" s="11">
        <f t="shared" si="17"/>
        <v>1029.3313628464202</v>
      </c>
      <c r="U48" s="11">
        <f t="shared" si="17"/>
        <v>995.16092009985914</v>
      </c>
      <c r="V48" s="11">
        <f t="shared" si="17"/>
        <v>960.20909670733533</v>
      </c>
      <c r="W48" s="11">
        <f t="shared" si="17"/>
        <v>925.96166657107494</v>
      </c>
      <c r="X48" s="11">
        <f t="shared" si="17"/>
        <v>893.41485810929271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2007.2609871378461</v>
      </c>
      <c r="E50" s="11">
        <f t="shared" ref="E50:X50" si="18">+E35/E36</f>
        <v>2022.2419289483273</v>
      </c>
      <c r="F50" s="11">
        <f t="shared" si="18"/>
        <v>1975.0829995289787</v>
      </c>
      <c r="G50" s="11">
        <f t="shared" si="18"/>
        <v>2030.7545414776002</v>
      </c>
      <c r="H50" s="11">
        <f t="shared" si="18"/>
        <v>2249.5699968952745</v>
      </c>
      <c r="I50" s="11">
        <f t="shared" si="18"/>
        <v>2399.9138315606488</v>
      </c>
      <c r="J50" s="11">
        <f t="shared" si="18"/>
        <v>2417.574364112103</v>
      </c>
      <c r="K50" s="11">
        <f t="shared" si="18"/>
        <v>2539.6674660930375</v>
      </c>
      <c r="L50" s="11">
        <f t="shared" si="18"/>
        <v>2481.5326853061806</v>
      </c>
      <c r="M50" s="11">
        <f t="shared" si="18"/>
        <v>2464.95722051244</v>
      </c>
      <c r="N50" s="11">
        <f t="shared" si="18"/>
        <v>2500.0759226942696</v>
      </c>
      <c r="O50" s="11">
        <f t="shared" si="18"/>
        <v>2470.4494398018323</v>
      </c>
      <c r="P50" s="11">
        <f t="shared" si="18"/>
        <v>2560.2106436435847</v>
      </c>
      <c r="Q50" s="11">
        <f t="shared" si="18"/>
        <v>2630.0895060831749</v>
      </c>
      <c r="R50" s="11">
        <f t="shared" si="18"/>
        <v>2727.9731868814683</v>
      </c>
      <c r="S50" s="11">
        <f t="shared" si="18"/>
        <v>2880.7101586573899</v>
      </c>
      <c r="T50" s="11">
        <f t="shared" si="18"/>
        <v>3069.4296659812944</v>
      </c>
      <c r="U50" s="11">
        <f t="shared" si="18"/>
        <v>3306.0871720280365</v>
      </c>
      <c r="V50" s="11">
        <f t="shared" si="18"/>
        <v>3590.9133609118267</v>
      </c>
      <c r="W50" s="11">
        <f t="shared" si="18"/>
        <v>3583.4445737538767</v>
      </c>
      <c r="X50" s="11">
        <f t="shared" si="18"/>
        <v>3855.3594173783981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-1.5380049296301435</v>
      </c>
      <c r="F53" s="32">
        <f>IFERROR(((F39/$D39)-1)*100,0)</f>
        <v>-2.6019283869744614</v>
      </c>
      <c r="G53" s="32">
        <f>IFERROR(((G39/$D39)-1)*100,0)</f>
        <v>-4.4156083401766688</v>
      </c>
      <c r="H53" s="32">
        <f t="shared" ref="H53:X53" si="19">IFERROR(((H39/$D39)-1)*100,0)</f>
        <v>-5.3375673842631421</v>
      </c>
      <c r="I53" s="32">
        <f t="shared" si="19"/>
        <v>-6.0060933513838783</v>
      </c>
      <c r="J53" s="32">
        <f t="shared" si="19"/>
        <v>-6.4923755901349134</v>
      </c>
      <c r="K53" s="32">
        <f t="shared" si="19"/>
        <v>-6.8664990359764699</v>
      </c>
      <c r="L53" s="32">
        <f t="shared" si="19"/>
        <v>-7.3906582437254675</v>
      </c>
      <c r="M53" s="32">
        <f t="shared" si="19"/>
        <v>-7.942765318430367</v>
      </c>
      <c r="N53" s="32">
        <f t="shared" si="19"/>
        <v>-8.6117804885311955</v>
      </c>
      <c r="O53" s="32">
        <f t="shared" si="19"/>
        <v>-8.982167597467539</v>
      </c>
      <c r="P53" s="32">
        <f t="shared" si="19"/>
        <v>-9.7277414170550802</v>
      </c>
      <c r="Q53" s="32">
        <f t="shared" si="19"/>
        <v>-11.283204265585178</v>
      </c>
      <c r="R53" s="32">
        <f t="shared" si="19"/>
        <v>-11.714874186522506</v>
      </c>
      <c r="S53" s="32">
        <f t="shared" si="19"/>
        <v>-12.055159602136911</v>
      </c>
      <c r="T53" s="32">
        <f t="shared" si="19"/>
        <v>-12.152826598046218</v>
      </c>
      <c r="U53" s="32">
        <f t="shared" si="19"/>
        <v>-11.715865642923795</v>
      </c>
      <c r="V53" s="32">
        <f t="shared" si="19"/>
        <v>-11.364698848852617</v>
      </c>
      <c r="W53" s="32">
        <f t="shared" si="19"/>
        <v>-11.069439495389055</v>
      </c>
      <c r="X53" s="32">
        <f t="shared" si="19"/>
        <v>-10.699772314823196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-1.6482474905906819</v>
      </c>
      <c r="F54" s="32">
        <f t="shared" ref="F54:I54" si="21">IFERROR(((F40/$D40)-1)*100,0)</f>
        <v>-3.1832640112037125</v>
      </c>
      <c r="G54" s="32">
        <f t="shared" si="21"/>
        <v>-4.1965257849674646</v>
      </c>
      <c r="H54" s="32">
        <f t="shared" si="21"/>
        <v>-3.6735896462796624</v>
      </c>
      <c r="I54" s="32">
        <f t="shared" si="21"/>
        <v>-1.958566197228373</v>
      </c>
      <c r="J54" s="32">
        <f t="shared" ref="J54:X54" si="22">IFERROR(((J40/$D40)-1)*100,0)</f>
        <v>-0.63655785122069819</v>
      </c>
      <c r="K54" s="32">
        <f t="shared" si="22"/>
        <v>1.5667279142669965</v>
      </c>
      <c r="L54" s="32">
        <f t="shared" si="22"/>
        <v>3.4620804355665058</v>
      </c>
      <c r="M54" s="32">
        <f t="shared" si="22"/>
        <v>4.3763531267611899</v>
      </c>
      <c r="N54" s="32">
        <f t="shared" si="22"/>
        <v>4.9072489033948896</v>
      </c>
      <c r="O54" s="32">
        <f t="shared" si="22"/>
        <v>4.9055177963696073</v>
      </c>
      <c r="P54" s="32">
        <f t="shared" si="22"/>
        <v>4.8784935156024334</v>
      </c>
      <c r="Q54" s="32">
        <f t="shared" si="22"/>
        <v>5.1732489532847481</v>
      </c>
      <c r="R54" s="32">
        <f t="shared" si="22"/>
        <v>5.8795181974294675</v>
      </c>
      <c r="S54" s="32">
        <f t="shared" si="22"/>
        <v>7.2545703038304543</v>
      </c>
      <c r="T54" s="32">
        <f t="shared" si="22"/>
        <v>9.7911830943986811</v>
      </c>
      <c r="U54" s="32">
        <f t="shared" si="22"/>
        <v>14.005048335495008</v>
      </c>
      <c r="V54" s="32">
        <f t="shared" si="22"/>
        <v>20.958382537383468</v>
      </c>
      <c r="W54" s="32">
        <f t="shared" si="22"/>
        <v>26.410999987849305</v>
      </c>
      <c r="X54" s="39">
        <f t="shared" si="22"/>
        <v>34.388473975290104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0.42949203786077916</v>
      </c>
      <c r="F55" s="32">
        <f t="shared" ref="F55:I55" si="23">IFERROR(((F41/$D41)-1)*100,0)</f>
        <v>2.6157191122336609</v>
      </c>
      <c r="G55" s="32">
        <f t="shared" si="23"/>
        <v>0.99926714322184917</v>
      </c>
      <c r="H55" s="32">
        <f t="shared" si="23"/>
        <v>3.205346019021138</v>
      </c>
      <c r="I55" s="32">
        <f t="shared" si="23"/>
        <v>5.2250137189290058</v>
      </c>
      <c r="J55" s="32">
        <f t="shared" ref="J55:X55" si="24">IFERROR(((J41/$D41)-1)*100,0)</f>
        <v>7.9770620221927713</v>
      </c>
      <c r="K55" s="32">
        <f t="shared" si="24"/>
        <v>10.658005899101175</v>
      </c>
      <c r="L55" s="32">
        <f t="shared" si="24"/>
        <v>12.385545113041573</v>
      </c>
      <c r="M55" s="32">
        <f t="shared" si="24"/>
        <v>14.091154822012886</v>
      </c>
      <c r="N55" s="32">
        <f t="shared" si="24"/>
        <v>15.133430100914701</v>
      </c>
      <c r="O55" s="32">
        <f t="shared" si="24"/>
        <v>17.482982730109175</v>
      </c>
      <c r="P55" s="32">
        <f t="shared" si="24"/>
        <v>17.87558625801957</v>
      </c>
      <c r="Q55" s="32">
        <f t="shared" si="24"/>
        <v>14.224986655118821</v>
      </c>
      <c r="R55" s="32">
        <f t="shared" si="24"/>
        <v>15.263750815286169</v>
      </c>
      <c r="S55" s="32">
        <f t="shared" si="24"/>
        <v>16.282411391969354</v>
      </c>
      <c r="T55" s="32">
        <f t="shared" si="24"/>
        <v>18.037402630992915</v>
      </c>
      <c r="U55" s="32">
        <f t="shared" si="24"/>
        <v>21.363474733963493</v>
      </c>
      <c r="V55" s="32">
        <f t="shared" si="24"/>
        <v>23.051067524671097</v>
      </c>
      <c r="W55" s="32">
        <f t="shared" si="24"/>
        <v>25.129873055932684</v>
      </c>
      <c r="X55" s="32">
        <f t="shared" si="24"/>
        <v>26.456847514512695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-2.1673669357538561</v>
      </c>
      <c r="F56" s="32">
        <f t="shared" ref="F56:I56" si="25">IFERROR(((F42/$D42)-1)*100,0)</f>
        <v>-4.229484413189299</v>
      </c>
      <c r="G56" s="32">
        <f t="shared" si="25"/>
        <v>-6.2226820748033767</v>
      </c>
      <c r="H56" s="32">
        <f t="shared" si="25"/>
        <v>-8.3776955187298778</v>
      </c>
      <c r="I56" s="32">
        <f t="shared" si="25"/>
        <v>-10.26971948367863</v>
      </c>
      <c r="J56" s="32">
        <f t="shared" ref="J56:X56" si="26">IFERROR(((J42/$D42)-1)*100,0)</f>
        <v>-12.077362641744427</v>
      </c>
      <c r="K56" s="32">
        <f t="shared" si="26"/>
        <v>-13.82310363702487</v>
      </c>
      <c r="L56" s="32">
        <f t="shared" si="26"/>
        <v>-15.432785621912693</v>
      </c>
      <c r="M56" s="32">
        <f t="shared" si="26"/>
        <v>-16.935634917471319</v>
      </c>
      <c r="N56" s="32">
        <f t="shared" si="26"/>
        <v>-18.337976193084373</v>
      </c>
      <c r="O56" s="32">
        <f t="shared" si="26"/>
        <v>-19.653177242201192</v>
      </c>
      <c r="P56" s="32">
        <f t="shared" si="26"/>
        <v>-20.875077457127688</v>
      </c>
      <c r="Q56" s="32">
        <f t="shared" si="26"/>
        <v>-22.008972174528928</v>
      </c>
      <c r="R56" s="32">
        <f t="shared" si="26"/>
        <v>-23.086095215623239</v>
      </c>
      <c r="S56" s="32">
        <f t="shared" si="26"/>
        <v>-24.118119037842455</v>
      </c>
      <c r="T56" s="32">
        <f t="shared" si="26"/>
        <v>-25.201270619697326</v>
      </c>
      <c r="U56" s="32">
        <f t="shared" si="26"/>
        <v>-26.253608984660726</v>
      </c>
      <c r="V56" s="32">
        <f t="shared" si="26"/>
        <v>-27.287951638235509</v>
      </c>
      <c r="W56" s="32">
        <f t="shared" si="26"/>
        <v>-28.317521599774174</v>
      </c>
      <c r="X56" s="32">
        <f t="shared" si="26"/>
        <v>-29.353331457212661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-2.1226269377090823</v>
      </c>
      <c r="F57" s="32">
        <f t="shared" ref="F57:I57" si="27">IFERROR(((F43/$D43)-1)*100,0)</f>
        <v>-4.1405065194966113</v>
      </c>
      <c r="G57" s="32">
        <f t="shared" si="27"/>
        <v>-6.0865478563863595</v>
      </c>
      <c r="H57" s="32">
        <f t="shared" si="27"/>
        <v>-8.2077612203864785</v>
      </c>
      <c r="I57" s="32">
        <f t="shared" si="27"/>
        <v>-10.054516170485517</v>
      </c>
      <c r="J57" s="32">
        <f t="shared" ref="J57:X57" si="28">IFERROR(((J43/$D43)-1)*100,0)</f>
        <v>-11.817731535408427</v>
      </c>
      <c r="K57" s="32">
        <f t="shared" si="28"/>
        <v>-13.521595202236171</v>
      </c>
      <c r="L57" s="32">
        <f t="shared" si="28"/>
        <v>-15.087016418350874</v>
      </c>
      <c r="M57" s="32">
        <f t="shared" si="28"/>
        <v>-16.544438526342596</v>
      </c>
      <c r="N57" s="32">
        <f t="shared" si="28"/>
        <v>-17.903406690028877</v>
      </c>
      <c r="O57" s="32">
        <f t="shared" si="28"/>
        <v>-19.172599498781416</v>
      </c>
      <c r="P57" s="32">
        <f t="shared" si="28"/>
        <v>-20.343978128200767</v>
      </c>
      <c r="Q57" s="32">
        <f t="shared" si="28"/>
        <v>-21.425988922504914</v>
      </c>
      <c r="R57" s="32">
        <f t="shared" si="28"/>
        <v>-22.448797037312595</v>
      </c>
      <c r="S57" s="32">
        <f t="shared" si="28"/>
        <v>-23.418983374364231</v>
      </c>
      <c r="T57" s="32">
        <f t="shared" si="28"/>
        <v>-24.445018780674708</v>
      </c>
      <c r="U57" s="32">
        <f t="shared" si="28"/>
        <v>-25.438173416933864</v>
      </c>
      <c r="V57" s="32">
        <f t="shared" si="28"/>
        <v>-26.407596345848983</v>
      </c>
      <c r="W57" s="32">
        <f t="shared" si="28"/>
        <v>-27.36850585023798</v>
      </c>
      <c r="X57" s="32">
        <f t="shared" si="28"/>
        <v>-28.326161910621728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-2.9396398025375636</v>
      </c>
      <c r="F58" s="32">
        <f t="shared" ref="F58:I58" si="29">IFERROR(((F44/$D44)-1)*100,0)</f>
        <v>-5.7653631804084782</v>
      </c>
      <c r="G58" s="32">
        <f t="shared" si="29"/>
        <v>-8.5725427748197909</v>
      </c>
      <c r="H58" s="32">
        <f t="shared" si="29"/>
        <v>-11.31099130508969</v>
      </c>
      <c r="I58" s="32">
        <f t="shared" si="29"/>
        <v>-13.984419682248085</v>
      </c>
      <c r="J58" s="32">
        <f t="shared" ref="J58:X58" si="30">IFERROR(((J44/$D44)-1)*100,0)</f>
        <v>-16.558946628305861</v>
      </c>
      <c r="K58" s="32">
        <f t="shared" si="30"/>
        <v>-19.027546942109918</v>
      </c>
      <c r="L58" s="32">
        <f t="shared" si="30"/>
        <v>-21.401229648505449</v>
      </c>
      <c r="M58" s="32">
        <f t="shared" si="30"/>
        <v>-23.688213631264599</v>
      </c>
      <c r="N58" s="32">
        <f t="shared" si="30"/>
        <v>-25.839233470866162</v>
      </c>
      <c r="O58" s="32">
        <f t="shared" si="30"/>
        <v>-27.948598964206006</v>
      </c>
      <c r="P58" s="32">
        <f t="shared" si="30"/>
        <v>-30.042570063780428</v>
      </c>
      <c r="Q58" s="32">
        <f t="shared" si="30"/>
        <v>-32.072051454879301</v>
      </c>
      <c r="R58" s="32">
        <f t="shared" si="30"/>
        <v>-34.086723572093966</v>
      </c>
      <c r="S58" s="32">
        <f t="shared" si="30"/>
        <v>-36.18614600924478</v>
      </c>
      <c r="T58" s="32">
        <f t="shared" si="30"/>
        <v>-38.255200017452651</v>
      </c>
      <c r="U58" s="32">
        <f t="shared" si="30"/>
        <v>-40.329129572197154</v>
      </c>
      <c r="V58" s="32">
        <f t="shared" si="30"/>
        <v>-42.48407446235526</v>
      </c>
      <c r="W58" s="32">
        <f t="shared" si="30"/>
        <v>-44.698816761732665</v>
      </c>
      <c r="X58" s="32">
        <f t="shared" si="30"/>
        <v>-47.083666841324977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-1.7039161380771994</v>
      </c>
      <c r="F59" s="32">
        <f t="shared" ref="F59:I59" si="31">IFERROR(((F45/$D45)-1)*100,0)</f>
        <v>-3.3190961012173448</v>
      </c>
      <c r="G59" s="32">
        <f t="shared" si="31"/>
        <v>-5.0719388434651407</v>
      </c>
      <c r="H59" s="32">
        <f t="shared" si="31"/>
        <v>-9.3305093303326032</v>
      </c>
      <c r="I59" s="32">
        <f t="shared" si="31"/>
        <v>-11.493121330883172</v>
      </c>
      <c r="J59" s="32">
        <f t="shared" ref="J59:X59" si="32">IFERROR(((J45/$D45)-1)*100,0)</f>
        <v>-13.424782151235581</v>
      </c>
      <c r="K59" s="32">
        <f t="shared" si="32"/>
        <v>-15.389443089553067</v>
      </c>
      <c r="L59" s="32">
        <f t="shared" si="32"/>
        <v>-16.67968536936575</v>
      </c>
      <c r="M59" s="32">
        <f t="shared" si="32"/>
        <v>-17.716991922696067</v>
      </c>
      <c r="N59" s="32">
        <f t="shared" si="32"/>
        <v>-18.648539542460828</v>
      </c>
      <c r="O59" s="32">
        <f t="shared" si="32"/>
        <v>-19.917475518398586</v>
      </c>
      <c r="P59" s="32">
        <f t="shared" si="32"/>
        <v>-20.937598088853871</v>
      </c>
      <c r="Q59" s="32">
        <f t="shared" si="32"/>
        <v>-21.706368548871069</v>
      </c>
      <c r="R59" s="32">
        <f t="shared" si="32"/>
        <v>-22.423674584071961</v>
      </c>
      <c r="S59" s="32">
        <f t="shared" si="32"/>
        <v>-23.0630155198571</v>
      </c>
      <c r="T59" s="32">
        <f t="shared" si="32"/>
        <v>-23.734134250081752</v>
      </c>
      <c r="U59" s="32">
        <f t="shared" si="32"/>
        <v>-24.475095585184548</v>
      </c>
      <c r="V59" s="32">
        <f t="shared" si="32"/>
        <v>-25.228957401386964</v>
      </c>
      <c r="W59" s="32">
        <f t="shared" si="32"/>
        <v>-25.978982231937152</v>
      </c>
      <c r="X59" s="32">
        <f t="shared" si="32"/>
        <v>-26.669130887409743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-2.1688018279655497</v>
      </c>
      <c r="F60" s="32">
        <f t="shared" ref="F60:I60" si="33">IFERROR(((F46/$D46)-1)*100,0)</f>
        <v>-4.2310906074946031</v>
      </c>
      <c r="G60" s="32">
        <f t="shared" si="33"/>
        <v>-6.1984376377487109</v>
      </c>
      <c r="H60" s="32">
        <f t="shared" si="33"/>
        <v>-8.0839459980230011</v>
      </c>
      <c r="I60" s="32">
        <f t="shared" si="33"/>
        <v>-9.8958686374814864</v>
      </c>
      <c r="J60" s="32">
        <f t="shared" ref="J60:X60" si="34">IFERROR(((J46/$D46)-1)*100,0)</f>
        <v>-11.640508053502451</v>
      </c>
      <c r="K60" s="32">
        <f t="shared" si="34"/>
        <v>-13.315611331534827</v>
      </c>
      <c r="L60" s="32">
        <f t="shared" si="34"/>
        <v>-14.911378928005171</v>
      </c>
      <c r="M60" s="32">
        <f t="shared" si="34"/>
        <v>-16.41513084083731</v>
      </c>
      <c r="N60" s="32">
        <f t="shared" si="34"/>
        <v>-17.82123439421569</v>
      </c>
      <c r="O60" s="32">
        <f t="shared" si="34"/>
        <v>-19.090455526161808</v>
      </c>
      <c r="P60" s="32">
        <f t="shared" si="34"/>
        <v>-20.278514479875231</v>
      </c>
      <c r="Q60" s="32">
        <f t="shared" si="34"/>
        <v>-21.395069016715563</v>
      </c>
      <c r="R60" s="32">
        <f t="shared" si="34"/>
        <v>-22.451567509252612</v>
      </c>
      <c r="S60" s="32">
        <f t="shared" si="34"/>
        <v>-23.458239053059781</v>
      </c>
      <c r="T60" s="32">
        <f t="shared" si="34"/>
        <v>-24.523414215456928</v>
      </c>
      <c r="U60" s="32">
        <f t="shared" si="34"/>
        <v>-25.544380405692102</v>
      </c>
      <c r="V60" s="32">
        <f t="shared" si="34"/>
        <v>-26.537575137798886</v>
      </c>
      <c r="W60" s="32">
        <f t="shared" si="34"/>
        <v>-27.521740733695044</v>
      </c>
      <c r="X60" s="32">
        <f t="shared" si="34"/>
        <v>-28.50889716778644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-3.4444406366128666</v>
      </c>
      <c r="F61" s="32">
        <f t="shared" ref="F61:I61" si="36">IFERROR(((F47/$D47)-1)*100,0)</f>
        <v>-6.7495367933594004</v>
      </c>
      <c r="G61" s="32">
        <f t="shared" si="36"/>
        <v>-10.092544656374935</v>
      </c>
      <c r="H61" s="32">
        <f t="shared" si="36"/>
        <v>-13.324283790490277</v>
      </c>
      <c r="I61" s="32">
        <f t="shared" si="36"/>
        <v>-16.447438343438336</v>
      </c>
      <c r="J61" s="32">
        <f t="shared" ref="J61:X61" si="37">IFERROR(((J47/$D47)-1)*100,0)</f>
        <v>-19.352142898908031</v>
      </c>
      <c r="K61" s="32">
        <f t="shared" si="37"/>
        <v>-22.038337138235754</v>
      </c>
      <c r="L61" s="32">
        <f t="shared" si="37"/>
        <v>-24.607473328383911</v>
      </c>
      <c r="M61" s="32">
        <f t="shared" si="37"/>
        <v>-26.958268020656597</v>
      </c>
      <c r="N61" s="32">
        <f t="shared" si="37"/>
        <v>-29.106230529830167</v>
      </c>
      <c r="O61" s="32">
        <f t="shared" si="37"/>
        <v>-31.126185777012804</v>
      </c>
      <c r="P61" s="32">
        <f t="shared" si="37"/>
        <v>-33.060376533686643</v>
      </c>
      <c r="Q61" s="32">
        <f t="shared" si="37"/>
        <v>-34.875184512377352</v>
      </c>
      <c r="R61" s="32">
        <f t="shared" si="37"/>
        <v>-36.676798110732847</v>
      </c>
      <c r="S61" s="32">
        <f t="shared" si="37"/>
        <v>-38.66636394666795</v>
      </c>
      <c r="T61" s="32">
        <f t="shared" si="37"/>
        <v>-40.659030883450328</v>
      </c>
      <c r="U61" s="32">
        <f t="shared" si="37"/>
        <v>-42.681902720544848</v>
      </c>
      <c r="V61" s="32">
        <f t="shared" si="37"/>
        <v>-44.824510737593073</v>
      </c>
      <c r="W61" s="32">
        <f t="shared" si="37"/>
        <v>-47.149745425179844</v>
      </c>
      <c r="X61" s="32">
        <f t="shared" si="37"/>
        <v>-49.972199655479741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-2.5145411428165398</v>
      </c>
      <c r="F62" s="32">
        <f t="shared" ref="F62:I62" si="38">IFERROR(((F48/$D48)-1)*100,0)</f>
        <v>-4.9365791223063944</v>
      </c>
      <c r="G62" s="32">
        <f t="shared" si="38"/>
        <v>-7.2925314931305714</v>
      </c>
      <c r="H62" s="32">
        <f t="shared" si="38"/>
        <v>-9.6155742625684599</v>
      </c>
      <c r="I62" s="32">
        <f t="shared" si="38"/>
        <v>-11.910282990976951</v>
      </c>
      <c r="J62" s="32">
        <f t="shared" ref="J62:X62" si="39">IFERROR(((J48/$D48)-1)*100,0)</f>
        <v>-14.206763527923727</v>
      </c>
      <c r="K62" s="32">
        <f t="shared" si="39"/>
        <v>-16.492125463619701</v>
      </c>
      <c r="L62" s="32">
        <f t="shared" si="39"/>
        <v>-18.701214515701547</v>
      </c>
      <c r="M62" s="32">
        <f t="shared" si="39"/>
        <v>-20.934462757037565</v>
      </c>
      <c r="N62" s="32">
        <f t="shared" si="39"/>
        <v>-23.088057210188783</v>
      </c>
      <c r="O62" s="32">
        <f t="shared" si="39"/>
        <v>-25.272716112812244</v>
      </c>
      <c r="P62" s="32">
        <f t="shared" si="39"/>
        <v>-27.501240099449976</v>
      </c>
      <c r="Q62" s="32">
        <f t="shared" si="39"/>
        <v>-29.711500470559105</v>
      </c>
      <c r="R62" s="32">
        <f t="shared" si="39"/>
        <v>-31.905591647124353</v>
      </c>
      <c r="S62" s="32">
        <f t="shared" si="39"/>
        <v>-34.097525607208453</v>
      </c>
      <c r="T62" s="32">
        <f t="shared" si="39"/>
        <v>-36.230906057630833</v>
      </c>
      <c r="U62" s="32">
        <f t="shared" si="39"/>
        <v>-38.347831910868358</v>
      </c>
      <c r="V62" s="32">
        <f t="shared" si="39"/>
        <v>-40.513165825509311</v>
      </c>
      <c r="W62" s="32">
        <f t="shared" si="39"/>
        <v>-42.634861198323634</v>
      </c>
      <c r="X62" s="32">
        <f t="shared" si="39"/>
        <v>-44.651199727623215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0.74633751696846495</v>
      </c>
      <c r="F64" s="32">
        <f t="shared" ref="F64:I64" si="41">IFERROR(((F50/$D50)-1)*100,0)</f>
        <v>-1.6030794109514357</v>
      </c>
      <c r="G64" s="32">
        <f t="shared" si="41"/>
        <v>1.1704284839040069</v>
      </c>
      <c r="H64" s="32">
        <f t="shared" si="41"/>
        <v>12.071624532639213</v>
      </c>
      <c r="I64" s="32">
        <f t="shared" si="41"/>
        <v>19.561623871477039</v>
      </c>
      <c r="J64" s="32">
        <f t="shared" ref="J64:X64" si="42">IFERROR(((J50/$D50)-1)*100,0)</f>
        <v>20.441456273173664</v>
      </c>
      <c r="K64" s="32">
        <f t="shared" si="42"/>
        <v>26.524028632387765</v>
      </c>
      <c r="L64" s="32">
        <f t="shared" si="42"/>
        <v>23.62780431679683</v>
      </c>
      <c r="M64" s="32">
        <f t="shared" si="42"/>
        <v>22.802029048909244</v>
      </c>
      <c r="N64" s="32">
        <f t="shared" si="42"/>
        <v>24.551612307233086</v>
      </c>
      <c r="O64" s="32">
        <f t="shared" si="42"/>
        <v>23.075646646450632</v>
      </c>
      <c r="P64" s="32">
        <f t="shared" si="42"/>
        <v>27.547471905693222</v>
      </c>
      <c r="Q64" s="32">
        <f t="shared" si="42"/>
        <v>31.028776174911865</v>
      </c>
      <c r="R64" s="32">
        <f t="shared" si="42"/>
        <v>35.905256185509081</v>
      </c>
      <c r="S64" s="32">
        <f t="shared" si="42"/>
        <v>43.514479537859962</v>
      </c>
      <c r="T64" s="32">
        <f t="shared" si="42"/>
        <v>52.916321576996062</v>
      </c>
      <c r="U64" s="32">
        <f t="shared" si="42"/>
        <v>64.706393100489976</v>
      </c>
      <c r="V64" s="32">
        <f t="shared" si="42"/>
        <v>78.89618659066906</v>
      </c>
      <c r="W64" s="32">
        <f t="shared" si="42"/>
        <v>78.524098097652526</v>
      </c>
      <c r="X64" s="32">
        <f t="shared" si="42"/>
        <v>92.070659574555663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11.310846059022523</v>
      </c>
      <c r="D67" s="30">
        <f>(D8/D7)*100</f>
        <v>9.7511819633427663</v>
      </c>
      <c r="E67" s="30">
        <f t="shared" ref="E67:X67" si="43">(E8/E7)*100</f>
        <v>9.7402640932420965</v>
      </c>
      <c r="F67" s="30">
        <f t="shared" si="43"/>
        <v>9.6929805086347578</v>
      </c>
      <c r="G67" s="30">
        <f t="shared" si="43"/>
        <v>9.7735319916658216</v>
      </c>
      <c r="H67" s="30">
        <f t="shared" si="43"/>
        <v>9.9225883941482547</v>
      </c>
      <c r="I67" s="30">
        <f t="shared" si="43"/>
        <v>10.1710833717318</v>
      </c>
      <c r="J67" s="30">
        <f t="shared" si="43"/>
        <v>10.361839593420456</v>
      </c>
      <c r="K67" s="30">
        <f t="shared" si="43"/>
        <v>10.634150279563977</v>
      </c>
      <c r="L67" s="30">
        <f t="shared" si="43"/>
        <v>10.893907175027085</v>
      </c>
      <c r="M67" s="30">
        <f t="shared" si="43"/>
        <v>11.056087178044866</v>
      </c>
      <c r="N67" s="30">
        <f t="shared" si="43"/>
        <v>11.193671118653498</v>
      </c>
      <c r="O67" s="30">
        <f t="shared" si="43"/>
        <v>11.239037076460091</v>
      </c>
      <c r="P67" s="30">
        <f t="shared" si="43"/>
        <v>11.32894302597099</v>
      </c>
      <c r="Q67" s="30">
        <f t="shared" si="43"/>
        <v>11.559969898930811</v>
      </c>
      <c r="R67" s="30">
        <f t="shared" si="43"/>
        <v>11.694500501879377</v>
      </c>
      <c r="S67" s="30">
        <f t="shared" si="43"/>
        <v>11.892213650071085</v>
      </c>
      <c r="T67" s="30">
        <f t="shared" si="43"/>
        <v>12.187003438637138</v>
      </c>
      <c r="U67" s="30">
        <f t="shared" si="43"/>
        <v>12.592114983681604</v>
      </c>
      <c r="V67" s="30">
        <f t="shared" si="43"/>
        <v>13.307194569151411</v>
      </c>
      <c r="W67" s="30">
        <f t="shared" si="43"/>
        <v>13.860889395673235</v>
      </c>
      <c r="X67" s="30">
        <f t="shared" si="43"/>
        <v>14.674615031541876</v>
      </c>
    </row>
    <row r="68" spans="1:24" ht="15.75">
      <c r="B68" s="20" t="s">
        <v>38</v>
      </c>
      <c r="C68" s="31">
        <f t="shared" ref="C68:C69" si="44">AVERAGE(D68:X68)</f>
        <v>27.419717950771265</v>
      </c>
      <c r="D68" s="30">
        <f>(D9/D7)*100</f>
        <v>22.286220788232164</v>
      </c>
      <c r="E68" s="30">
        <f t="shared" ref="E68:X68" si="45">(E9/E7)*100</f>
        <v>22.731550702442636</v>
      </c>
      <c r="F68" s="30">
        <f t="shared" si="45"/>
        <v>23.480101141680233</v>
      </c>
      <c r="G68" s="30">
        <f t="shared" si="45"/>
        <v>23.548739788125832</v>
      </c>
      <c r="H68" s="30">
        <f t="shared" si="45"/>
        <v>24.297464837423128</v>
      </c>
      <c r="I68" s="30">
        <f t="shared" si="45"/>
        <v>24.949148001173509</v>
      </c>
      <c r="J68" s="30">
        <f t="shared" si="45"/>
        <v>25.734806754831325</v>
      </c>
      <c r="K68" s="30">
        <f t="shared" si="45"/>
        <v>26.479717029058236</v>
      </c>
      <c r="L68" s="30">
        <f t="shared" si="45"/>
        <v>27.045317721690576</v>
      </c>
      <c r="M68" s="30">
        <f t="shared" si="45"/>
        <v>27.620432822503759</v>
      </c>
      <c r="N68" s="30">
        <f t="shared" si="45"/>
        <v>28.076803083065567</v>
      </c>
      <c r="O68" s="30">
        <f t="shared" si="45"/>
        <v>28.766359545939146</v>
      </c>
      <c r="P68" s="30">
        <f t="shared" si="45"/>
        <v>29.100870878009111</v>
      </c>
      <c r="Q68" s="30">
        <f t="shared" si="45"/>
        <v>28.694039849563126</v>
      </c>
      <c r="R68" s="30">
        <f t="shared" si="45"/>
        <v>29.09655931143379</v>
      </c>
      <c r="S68" s="30">
        <f t="shared" si="45"/>
        <v>29.467282928089105</v>
      </c>
      <c r="T68" s="30">
        <f t="shared" si="45"/>
        <v>29.945273301704866</v>
      </c>
      <c r="U68" s="30">
        <f t="shared" si="45"/>
        <v>30.636684759330763</v>
      </c>
      <c r="V68" s="30">
        <f t="shared" si="45"/>
        <v>30.939628155671755</v>
      </c>
      <c r="W68" s="30">
        <f t="shared" si="45"/>
        <v>31.357859011620526</v>
      </c>
      <c r="X68" s="30">
        <f t="shared" si="45"/>
        <v>31.55921655460735</v>
      </c>
    </row>
    <row r="69" spans="1:24" ht="15.75">
      <c r="B69" s="20" t="s">
        <v>10</v>
      </c>
      <c r="C69" s="31">
        <f t="shared" si="44"/>
        <v>61.269435990206212</v>
      </c>
      <c r="D69" s="30">
        <f t="shared" ref="D69:X69" si="46">(D10/D7)*100</f>
        <v>67.962597248425055</v>
      </c>
      <c r="E69" s="30">
        <f t="shared" si="46"/>
        <v>67.528185204315278</v>
      </c>
      <c r="F69" s="30">
        <f t="shared" si="46"/>
        <v>66.826918349685002</v>
      </c>
      <c r="G69" s="30">
        <f t="shared" si="46"/>
        <v>66.677728220208337</v>
      </c>
      <c r="H69" s="30">
        <f t="shared" si="46"/>
        <v>65.779946768428616</v>
      </c>
      <c r="I69" s="30">
        <f t="shared" si="46"/>
        <v>64.879768627094705</v>
      </c>
      <c r="J69" s="30">
        <f t="shared" si="46"/>
        <v>63.903353651748219</v>
      </c>
      <c r="K69" s="30">
        <f t="shared" si="46"/>
        <v>62.886132691377796</v>
      </c>
      <c r="L69" s="30">
        <f t="shared" si="46"/>
        <v>62.060775103282339</v>
      </c>
      <c r="M69" s="30">
        <f t="shared" si="46"/>
        <v>61.323479999451379</v>
      </c>
      <c r="N69" s="30">
        <f t="shared" si="46"/>
        <v>60.729525798280925</v>
      </c>
      <c r="O69" s="30">
        <f t="shared" si="46"/>
        <v>59.994603377600754</v>
      </c>
      <c r="P69" s="30">
        <f t="shared" si="46"/>
        <v>59.570186096019903</v>
      </c>
      <c r="Q69" s="30">
        <f t="shared" si="46"/>
        <v>59.745990251506065</v>
      </c>
      <c r="R69" s="30">
        <f t="shared" si="46"/>
        <v>59.208940186686831</v>
      </c>
      <c r="S69" s="30">
        <f t="shared" si="46"/>
        <v>58.64050342183981</v>
      </c>
      <c r="T69" s="30">
        <f t="shared" si="46"/>
        <v>57.867723259657986</v>
      </c>
      <c r="U69" s="30">
        <f t="shared" si="46"/>
        <v>56.771200256987633</v>
      </c>
      <c r="V69" s="30">
        <f t="shared" si="46"/>
        <v>55.753177275176824</v>
      </c>
      <c r="W69" s="30">
        <f t="shared" si="46"/>
        <v>54.781251592706241</v>
      </c>
      <c r="X69" s="30">
        <f t="shared" si="46"/>
        <v>53.766168413850771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9.4360103176850849</v>
      </c>
      <c r="D72" s="30">
        <f>(D13/D$10)*100</f>
        <v>9.3886159764853989</v>
      </c>
      <c r="E72" s="30">
        <f t="shared" ref="E72:X72" si="47">(E13/E$10)*100</f>
        <v>9.4330915407945461</v>
      </c>
      <c r="F72" s="30">
        <f t="shared" si="47"/>
        <v>9.4778635512552949</v>
      </c>
      <c r="G72" s="30">
        <f t="shared" si="47"/>
        <v>9.503823859645296</v>
      </c>
      <c r="H72" s="30">
        <f t="shared" si="47"/>
        <v>9.2909803295228404</v>
      </c>
      <c r="I72" s="30">
        <f t="shared" si="47"/>
        <v>9.2606095770599897</v>
      </c>
      <c r="J72" s="30">
        <f t="shared" si="47"/>
        <v>9.2447348929108646</v>
      </c>
      <c r="K72" s="30">
        <f t="shared" si="47"/>
        <v>9.2179697797754905</v>
      </c>
      <c r="L72" s="30">
        <f t="shared" si="47"/>
        <v>9.2501856997392053</v>
      </c>
      <c r="M72" s="30">
        <f t="shared" si="47"/>
        <v>9.3003005977390103</v>
      </c>
      <c r="N72" s="30">
        <f t="shared" si="47"/>
        <v>9.3529107626327423</v>
      </c>
      <c r="O72" s="30">
        <f t="shared" si="47"/>
        <v>9.3577324277239935</v>
      </c>
      <c r="P72" s="30">
        <f t="shared" si="47"/>
        <v>9.3811975527698319</v>
      </c>
      <c r="Q72" s="30">
        <f t="shared" si="47"/>
        <v>9.4250436184027659</v>
      </c>
      <c r="R72" s="30">
        <f t="shared" si="47"/>
        <v>9.4694753860027134</v>
      </c>
      <c r="S72" s="30">
        <f t="shared" si="47"/>
        <v>9.5191604703777344</v>
      </c>
      <c r="T72" s="30">
        <f t="shared" si="47"/>
        <v>9.5727685693646425</v>
      </c>
      <c r="U72" s="30">
        <f t="shared" si="47"/>
        <v>9.6150376235222303</v>
      </c>
      <c r="V72" s="30">
        <f t="shared" si="47"/>
        <v>9.6544743400318289</v>
      </c>
      <c r="W72" s="30">
        <f t="shared" si="47"/>
        <v>9.6949062800646004</v>
      </c>
      <c r="X72" s="30">
        <f t="shared" si="47"/>
        <v>9.7453338355657593</v>
      </c>
    </row>
    <row r="73" spans="1:24" ht="15.75">
      <c r="A73" s="36"/>
      <c r="B73" s="10" t="s">
        <v>11</v>
      </c>
      <c r="C73" s="31">
        <f>AVERAGE(D73:X73)</f>
        <v>85.656817424953218</v>
      </c>
      <c r="D73" s="30">
        <f>(D16/D$10)*100</f>
        <v>85.135338300025921</v>
      </c>
      <c r="E73" s="30">
        <f t="shared" ref="E73:X73" si="48">(E16/E$10)*100</f>
        <v>85.134089636568319</v>
      </c>
      <c r="F73" s="30">
        <f t="shared" si="48"/>
        <v>85.133910471275911</v>
      </c>
      <c r="G73" s="30">
        <f>(G16/G$10)*100</f>
        <v>85.157348508850504</v>
      </c>
      <c r="H73" s="30">
        <f t="shared" si="48"/>
        <v>85.408290011538071</v>
      </c>
      <c r="I73" s="30">
        <f t="shared" si="48"/>
        <v>85.490044850385544</v>
      </c>
      <c r="J73" s="30">
        <f t="shared" si="48"/>
        <v>85.558343845302673</v>
      </c>
      <c r="K73" s="30">
        <f t="shared" si="48"/>
        <v>85.636696911626103</v>
      </c>
      <c r="L73" s="30">
        <f t="shared" si="48"/>
        <v>85.660247812585411</v>
      </c>
      <c r="M73" s="30">
        <f t="shared" si="48"/>
        <v>85.668819662421853</v>
      </c>
      <c r="N73" s="30">
        <f t="shared" si="48"/>
        <v>85.674058574268301</v>
      </c>
      <c r="O73" s="30">
        <f t="shared" si="48"/>
        <v>85.731597144114843</v>
      </c>
      <c r="P73" s="30">
        <f t="shared" si="48"/>
        <v>85.777216854259436</v>
      </c>
      <c r="Q73" s="30">
        <f t="shared" si="48"/>
        <v>85.805477602983345</v>
      </c>
      <c r="R73" s="30">
        <f t="shared" si="48"/>
        <v>85.837691549338203</v>
      </c>
      <c r="S73" s="30">
        <f t="shared" si="48"/>
        <v>85.875687709259807</v>
      </c>
      <c r="T73" s="30">
        <f t="shared" si="48"/>
        <v>85.906869244093571</v>
      </c>
      <c r="U73" s="30">
        <f t="shared" si="48"/>
        <v>85.954095857802287</v>
      </c>
      <c r="V73" s="30">
        <f t="shared" si="48"/>
        <v>86.013921129919837</v>
      </c>
      <c r="W73" s="30">
        <f t="shared" si="48"/>
        <v>86.080465683430106</v>
      </c>
      <c r="X73" s="30">
        <f t="shared" si="48"/>
        <v>86.152954563967683</v>
      </c>
    </row>
    <row r="74" spans="1:24" ht="15.75">
      <c r="A74" s="36"/>
      <c r="B74" s="10" t="s">
        <v>12</v>
      </c>
      <c r="C74" s="31">
        <f>AVERAGE(D74:X74)</f>
        <v>2.1698137374767716</v>
      </c>
      <c r="D74" s="30">
        <f>(D19/D$10)*100</f>
        <v>2.5033454832011723</v>
      </c>
      <c r="E74" s="30">
        <f t="shared" ref="E74:X74" si="49">(E19/E$10)*100</f>
        <v>2.4706676682367017</v>
      </c>
      <c r="F74" s="30">
        <f t="shared" si="49"/>
        <v>2.4374738346601257</v>
      </c>
      <c r="G74" s="30">
        <f t="shared" si="49"/>
        <v>2.4000411530228036</v>
      </c>
      <c r="H74" s="30">
        <f t="shared" si="49"/>
        <v>2.3681925913646795</v>
      </c>
      <c r="I74" s="30">
        <f t="shared" si="49"/>
        <v>2.3309960319894021</v>
      </c>
      <c r="J74" s="30">
        <f t="shared" si="49"/>
        <v>2.2962169342263894</v>
      </c>
      <c r="K74" s="30">
        <f t="shared" si="49"/>
        <v>2.2647018496212681</v>
      </c>
      <c r="L74" s="30">
        <f t="shared" si="49"/>
        <v>2.2317578094356372</v>
      </c>
      <c r="M74" s="30">
        <f t="shared" si="49"/>
        <v>2.2012892008987301</v>
      </c>
      <c r="N74" s="30">
        <f t="shared" si="49"/>
        <v>2.1732451550536451</v>
      </c>
      <c r="O74" s="30">
        <f t="shared" si="49"/>
        <v>2.1458838797607127</v>
      </c>
      <c r="P74" s="30">
        <f t="shared" si="49"/>
        <v>2.1178283487201721</v>
      </c>
      <c r="Q74" s="30">
        <f t="shared" si="49"/>
        <v>2.0903675363796905</v>
      </c>
      <c r="R74" s="30">
        <f t="shared" si="49"/>
        <v>2.0610038181747914</v>
      </c>
      <c r="S74" s="30">
        <f t="shared" si="49"/>
        <v>2.0233984560686329</v>
      </c>
      <c r="T74" s="30">
        <f t="shared" si="49"/>
        <v>1.9860089634866704</v>
      </c>
      <c r="U74" s="30">
        <f t="shared" si="49"/>
        <v>1.9456816524128495</v>
      </c>
      <c r="V74" s="30">
        <f t="shared" si="49"/>
        <v>1.8995931890304592</v>
      </c>
      <c r="W74" s="30">
        <f t="shared" si="49"/>
        <v>1.8456734341301919</v>
      </c>
      <c r="X74" s="30">
        <f t="shared" si="49"/>
        <v>1.7727214971374736</v>
      </c>
    </row>
    <row r="75" spans="1:24" ht="15.75">
      <c r="A75" s="36"/>
      <c r="B75" s="10" t="s">
        <v>16</v>
      </c>
      <c r="C75" s="31">
        <f>AVERAGE(D75:X75)</f>
        <v>2.7373585198849191</v>
      </c>
      <c r="D75" s="35">
        <f>(D23/D$10)*100</f>
        <v>2.9727002402875264</v>
      </c>
      <c r="E75" s="35">
        <f t="shared" ref="E75:X75" si="50">(E23/E$10)*100</f>
        <v>2.962151154400416</v>
      </c>
      <c r="F75" s="35">
        <f t="shared" si="50"/>
        <v>2.9507521428086827</v>
      </c>
      <c r="G75" s="35">
        <f t="shared" si="50"/>
        <v>2.938786478481398</v>
      </c>
      <c r="H75" s="35">
        <f t="shared" si="50"/>
        <v>2.9325370675744011</v>
      </c>
      <c r="I75" s="35">
        <f t="shared" si="50"/>
        <v>2.9183495405650888</v>
      </c>
      <c r="J75" s="35">
        <f t="shared" si="50"/>
        <v>2.9007043275600597</v>
      </c>
      <c r="K75" s="35">
        <f t="shared" si="50"/>
        <v>2.8806314589771338</v>
      </c>
      <c r="L75" s="35">
        <f t="shared" si="50"/>
        <v>2.8578086782397358</v>
      </c>
      <c r="M75" s="35">
        <f t="shared" si="50"/>
        <v>2.8295905389404283</v>
      </c>
      <c r="N75" s="35">
        <f t="shared" si="50"/>
        <v>2.7997855080452951</v>
      </c>
      <c r="O75" s="35">
        <f t="shared" si="50"/>
        <v>2.764786548400449</v>
      </c>
      <c r="P75" s="35">
        <f t="shared" si="50"/>
        <v>2.7237572442505584</v>
      </c>
      <c r="Q75" s="35">
        <f t="shared" si="50"/>
        <v>2.6791112422341845</v>
      </c>
      <c r="R75" s="35">
        <f t="shared" si="50"/>
        <v>2.6318292464842847</v>
      </c>
      <c r="S75" s="35">
        <f t="shared" si="50"/>
        <v>2.5817533642938275</v>
      </c>
      <c r="T75" s="35">
        <f t="shared" si="50"/>
        <v>2.5343532230551316</v>
      </c>
      <c r="U75" s="35">
        <f t="shared" si="50"/>
        <v>2.4851848662626441</v>
      </c>
      <c r="V75" s="35">
        <f t="shared" si="50"/>
        <v>2.4320113410178927</v>
      </c>
      <c r="W75" s="35">
        <f t="shared" si="50"/>
        <v>2.3789546023750958</v>
      </c>
      <c r="X75" s="35">
        <f t="shared" si="50"/>
        <v>2.328990103329069</v>
      </c>
    </row>
    <row r="76" spans="1:24">
      <c r="C76" s="31"/>
    </row>
    <row r="147" spans="4:24">
      <c r="D147">
        <v>7156543657.6807079</v>
      </c>
      <c r="E147">
        <v>7318062872.2691031</v>
      </c>
      <c r="F147">
        <v>7387249242.6475573</v>
      </c>
      <c r="G147">
        <v>8210565001.056428</v>
      </c>
      <c r="H147">
        <v>10981550564.05455</v>
      </c>
      <c r="I147">
        <v>13381020013.80751</v>
      </c>
      <c r="J147">
        <v>12996909323.63522</v>
      </c>
      <c r="K147">
        <v>14983894951.3808</v>
      </c>
      <c r="L147">
        <v>14769164008.654961</v>
      </c>
      <c r="M147">
        <v>13120532260.1255</v>
      </c>
      <c r="N147">
        <v>12474049699.928089</v>
      </c>
      <c r="O147">
        <v>11445847060.08856</v>
      </c>
      <c r="P147">
        <v>11387076921.305799</v>
      </c>
      <c r="Q147">
        <v>12059424311.212811</v>
      </c>
      <c r="R147">
        <v>12989523125.21039</v>
      </c>
      <c r="S147">
        <v>14553614478.85088</v>
      </c>
      <c r="T147">
        <v>17288669953.69405</v>
      </c>
      <c r="U147">
        <v>21344474171.972672</v>
      </c>
      <c r="V147">
        <v>28066082869.420361</v>
      </c>
      <c r="W147">
        <v>25792848689.246891</v>
      </c>
      <c r="X147">
        <v>32469219679.73925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Wealth_PER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2014-12-03T13:25:08Z</dcterms:modified>
</cp:coreProperties>
</file>