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NLD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<sst xmlns="http://schemas.openxmlformats.org/spreadsheetml/2006/main" count="95" uniqueCount="65">
  <si>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</si>
  <si>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</si>
  <si>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</si>
  <si>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</si>
  <si>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</si>
  <si>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</si>
  <si>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</si>
  <si>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</si>
  <si>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</si>
  <si>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</si>
  <si>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</si>
  <si>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</si>
  <si>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</si>
  <si>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</si>
  <si>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</si>
  <si>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</si>
  <si>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</si>
  <si>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</si>
  <si>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</si>
  <si>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</si>
  <si>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</si>
  <si>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</si>
  <si>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</si>
  <si>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</si>
  <si>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</si>
  <si>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</si>
  <si>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</si>
  <si>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</si>
  <si>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</si>
  <si>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</si>
  <si>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</si>
  <si>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</si>
  <si>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</si>
  <si>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</si>
  <si>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</si>
  <si>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</si>
  <si>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</si>
  <si>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</si>
  <si>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</si>
  <si>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</si>
  <si>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</si>
  <si>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</si>
  <si>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</si>
  <si>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</si>
  <si>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</si>
  <si>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</si>
  <si>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</si>
  <si>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</si>
  <si>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</si>
  <si>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</si>
  <si>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</si>
  <si>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</si>
  <si>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</si>
  <si>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</si>
  <si>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</si>
  <si>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</si>
  <si>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</si>
  <si>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</si>
  <si>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</si>
  <si>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</si>
  <si>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</si>
  <si>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</si>
  <si>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</si>
  <si>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Netherlands</t>
  </si>
  <si>
    <t>NLD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</si>
</sst>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Wealth_NLD!$B$54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Wealth_NLD!$D$52:$X$52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Wealth_NLD!$D$54:$X$54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1.9544100363324102</c:v>
                </c:pt>
                <c:pt idx="2">
                  <c:v>3.8595822202895924</c:v>
                </c:pt>
                <c:pt idx="3">
                  <c:v>5.5113903280185506</c:v>
                </c:pt>
                <c:pt idx="4">
                  <c:v>7.1929400367230611</c:v>
                </c:pt>
                <c:pt idx="5">
                  <c:v>9.1801450437831953</c:v>
                </c:pt>
                <c:pt idx="6">
                  <c:v>11.674651676727589</c:v>
                </c:pt>
                <c:pt idx="7">
                  <c:v>14.694696436337406</c:v>
                </c:pt>
                <c:pt idx="8">
                  <c:v>18.110178012250454</c:v>
                </c:pt>
                <c:pt idx="9">
                  <c:v>22.069765963983954</c:v>
                </c:pt>
                <c:pt idx="10">
                  <c:v>25.83988360716387</c:v>
                </c:pt>
                <c:pt idx="11">
                  <c:v>29.380054894649611</c:v>
                </c:pt>
                <c:pt idx="12">
                  <c:v>32.276828647596801</c:v>
                </c:pt>
                <c:pt idx="13">
                  <c:v>34.866295921672695</c:v>
                </c:pt>
                <c:pt idx="14">
                  <c:v>37.196058152307756</c:v>
                </c:pt>
                <c:pt idx="15">
                  <c:v>39.757421349337839</c:v>
                </c:pt>
                <c:pt idx="16">
                  <c:v>42.872476642682386</c:v>
                </c:pt>
                <c:pt idx="17">
                  <c:v>46.384891840802077</c:v>
                </c:pt>
                <c:pt idx="18">
                  <c:v>50.194965621875888</c:v>
                </c:pt>
                <c:pt idx="19">
                  <c:v>52.804892401715776</c:v>
                </c:pt>
                <c:pt idx="20" formatCode="_(* #,##0.0000_);_(* \(#,##0.0000\);_(* &quot;-&quot;??_);_(@_)">
                  <c:v>54.897156897765555</c:v>
                </c:pt>
              </c:numCache>
            </c:numRef>
          </c:val>
        </c:ser>
        <c:ser>
          <c:idx val="1"/>
          <c:order val="1"/>
          <c:tx>
            <c:strRef>
              <c:f>Wealth_NLD!$B$55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Wealth_NLD!$D$52:$X$52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Wealth_NLD!$D$55:$X$55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0.38669898611345399</c:v>
                </c:pt>
                <c:pt idx="2">
                  <c:v>0.80647453614373088</c:v>
                </c:pt>
                <c:pt idx="3">
                  <c:v>1.1355221525954917</c:v>
                </c:pt>
                <c:pt idx="4">
                  <c:v>1.8541869103909869</c:v>
                </c:pt>
                <c:pt idx="5">
                  <c:v>2.0304358889358998</c:v>
                </c:pt>
                <c:pt idx="6">
                  <c:v>0.16527090749878237</c:v>
                </c:pt>
                <c:pt idx="7">
                  <c:v>1.3394174553332361</c:v>
                </c:pt>
                <c:pt idx="8">
                  <c:v>1.9612090295208162</c:v>
                </c:pt>
                <c:pt idx="9">
                  <c:v>2.9153385451180958</c:v>
                </c:pt>
                <c:pt idx="10">
                  <c:v>3.7351853784477695</c:v>
                </c:pt>
                <c:pt idx="11">
                  <c:v>4.3138671370983817</c:v>
                </c:pt>
                <c:pt idx="12">
                  <c:v>5.29611464681361</c:v>
                </c:pt>
                <c:pt idx="13">
                  <c:v>5.4263308409928657</c:v>
                </c:pt>
                <c:pt idx="14">
                  <c:v>5.8797895057530081</c:v>
                </c:pt>
                <c:pt idx="15">
                  <c:v>6.4481262151462104</c:v>
                </c:pt>
                <c:pt idx="16">
                  <c:v>7.3073962685920701</c:v>
                </c:pt>
                <c:pt idx="17">
                  <c:v>8.8049130410143164</c:v>
                </c:pt>
                <c:pt idx="18">
                  <c:v>10.127244907062028</c:v>
                </c:pt>
                <c:pt idx="19">
                  <c:v>11.186573906856845</c:v>
                </c:pt>
                <c:pt idx="20">
                  <c:v>10.665422455915596</c:v>
                </c:pt>
              </c:numCache>
            </c:numRef>
          </c:val>
        </c:ser>
        <c:ser>
          <c:idx val="2"/>
          <c:order val="2"/>
          <c:tx>
            <c:strRef>
              <c:f>Wealth_NLD!$B$56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Wealth_NLD!$D$52:$X$52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Wealth_NLD!$D$56:$X$56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-3.2301482517628655</c:v>
                </c:pt>
                <c:pt idx="2">
                  <c:v>-6.3193489266628706</c:v>
                </c:pt>
                <c:pt idx="3">
                  <c:v>-9.3519060064032438</c:v>
                </c:pt>
                <c:pt idx="4">
                  <c:v>-12.483538639008051</c:v>
                </c:pt>
                <c:pt idx="5">
                  <c:v>-15.429666958013089</c:v>
                </c:pt>
                <c:pt idx="6">
                  <c:v>-18.343377001090488</c:v>
                </c:pt>
                <c:pt idx="7">
                  <c:v>-21.192967118528628</c:v>
                </c:pt>
                <c:pt idx="8">
                  <c:v>-23.708146311657885</c:v>
                </c:pt>
                <c:pt idx="9">
                  <c:v>-26.123064845689427</c:v>
                </c:pt>
                <c:pt idx="10">
                  <c:v>-28.494745630134776</c:v>
                </c:pt>
                <c:pt idx="11">
                  <c:v>-31.077533523156109</c:v>
                </c:pt>
                <c:pt idx="12">
                  <c:v>-33.278734636694431</c:v>
                </c:pt>
                <c:pt idx="13">
                  <c:v>-35.752526556462783</c:v>
                </c:pt>
                <c:pt idx="14">
                  <c:v>-38.039438110933496</c:v>
                </c:pt>
                <c:pt idx="15">
                  <c:v>-40.390335902705068</c:v>
                </c:pt>
                <c:pt idx="16">
                  <c:v>-42.69530092589897</c:v>
                </c:pt>
                <c:pt idx="17">
                  <c:v>-44.886716524572556</c:v>
                </c:pt>
                <c:pt idx="18">
                  <c:v>-47.015966994749924</c:v>
                </c:pt>
                <c:pt idx="19">
                  <c:v>-49.210216949314081</c:v>
                </c:pt>
                <c:pt idx="20">
                  <c:v>-51.555249427323034</c:v>
                </c:pt>
              </c:numCache>
            </c:numRef>
          </c:val>
        </c:ser>
        <c:ser>
          <c:idx val="4"/>
          <c:order val="3"/>
          <c:tx>
            <c:strRef>
              <c:f>Wealth_NLD!$B$53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Wealth_NLD!$D$52:$X$52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Wealth_NLD!$D$53:$X$53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0.6882638950283626</c:v>
                </c:pt>
                <c:pt idx="2">
                  <c:v>1.3917757035306844</c:v>
                </c:pt>
                <c:pt idx="3">
                  <c:v>1.9677349825218737</c:v>
                </c:pt>
                <c:pt idx="4">
                  <c:v>2.8320160439627262</c:v>
                </c:pt>
                <c:pt idx="5">
                  <c:v>3.3822882511274965</c:v>
                </c:pt>
                <c:pt idx="6">
                  <c:v>2.574813069722337</c:v>
                </c:pt>
                <c:pt idx="7">
                  <c:v>4.1097483828849368</c:v>
                </c:pt>
                <c:pt idx="8">
                  <c:v>5.3493740568974824</c:v>
                </c:pt>
                <c:pt idx="9">
                  <c:v>6.9683098860783721</c:v>
                </c:pt>
                <c:pt idx="10">
                  <c:v>8.4435676700606255</c:v>
                </c:pt>
                <c:pt idx="11">
                  <c:v>9.6811785747016756</c:v>
                </c:pt>
                <c:pt idx="12">
                  <c:v>11.061696992307567</c:v>
                </c:pt>
                <c:pt idx="13">
                  <c:v>11.739612767313169</c:v>
                </c:pt>
                <c:pt idx="14">
                  <c:v>12.592618904292085</c:v>
                </c:pt>
                <c:pt idx="15">
                  <c:v>13.585154559146373</c:v>
                </c:pt>
                <c:pt idx="16">
                  <c:v>14.927950376380284</c:v>
                </c:pt>
                <c:pt idx="17">
                  <c:v>16.836385530834708</c:v>
                </c:pt>
                <c:pt idx="18">
                  <c:v>18.692887396555502</c:v>
                </c:pt>
                <c:pt idx="19">
                  <c:v>20.058362080953664</c:v>
                </c:pt>
                <c:pt idx="20">
                  <c:v>20.142181674821401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Wealth_NLD!$D$64:$X$64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1.735565753664825</c:v>
                </c:pt>
                <c:pt idx="2">
                  <c:v>2.7312027444017284</c:v>
                </c:pt>
                <c:pt idx="3">
                  <c:v>3.2716553964458939</c:v>
                </c:pt>
                <c:pt idx="4">
                  <c:v>5.5835097389156374</c:v>
                </c:pt>
                <c:pt idx="5">
                  <c:v>8.1530213534574791</c:v>
                </c:pt>
                <c:pt idx="6">
                  <c:v>11.152888073959266</c:v>
                </c:pt>
                <c:pt idx="7">
                  <c:v>15.24974184672827</c:v>
                </c:pt>
                <c:pt idx="8">
                  <c:v>19.123550080216489</c:v>
                </c:pt>
                <c:pt idx="9">
                  <c:v>24.033203810563396</c:v>
                </c:pt>
                <c:pt idx="10">
                  <c:v>28.211944647606725</c:v>
                </c:pt>
                <c:pt idx="11">
                  <c:v>29.938809616180293</c:v>
                </c:pt>
                <c:pt idx="12">
                  <c:v>29.288429470626465</c:v>
                </c:pt>
                <c:pt idx="13">
                  <c:v>28.984604987101402</c:v>
                </c:pt>
                <c:pt idx="14">
                  <c:v>31.159167596566494</c:v>
                </c:pt>
                <c:pt idx="15">
                  <c:v>33.18361244744812</c:v>
                </c:pt>
                <c:pt idx="16">
                  <c:v>37.094525948536592</c:v>
                </c:pt>
                <c:pt idx="17">
                  <c:v>41.90178309343402</c:v>
                </c:pt>
                <c:pt idx="18">
                  <c:v>43.938488752207739</c:v>
                </c:pt>
                <c:pt idx="19">
                  <c:v>38.378220143021345</c:v>
                </c:pt>
                <c:pt idx="20">
                  <c:v>40.261197054669438</c:v>
                </c:pt>
              </c:numCache>
            </c:numRef>
          </c:val>
        </c:ser>
        <c:marker val="1"/>
        <c:axId val="77741056"/>
        <c:axId val="77751040"/>
      </c:lineChart>
      <c:catAx>
        <c:axId val="7774105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751040"/>
        <c:crosses val="autoZero"/>
        <c:auto val="1"/>
        <c:lblAlgn val="ctr"/>
        <c:lblOffset val="100"/>
      </c:catAx>
      <c:valAx>
        <c:axId val="7775104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77410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Wealth_NLD!$B$40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Wealth_NLD!$D$38:$X$38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Wealth_NLD!$D$40:$X$40</c:f>
              <c:numCache>
                <c:formatCode>_(* #,##0_);_(* \(#,##0\);_(* "-"??_);_(@_)</c:formatCode>
                <c:ptCount val="21"/>
                <c:pt idx="0">
                  <c:v>85143.218459405252</c:v>
                </c:pt>
                <c:pt idx="1">
                  <c:v>86807.266066232289</c:v>
                </c:pt>
                <c:pt idx="2">
                  <c:v>88429.390980846787</c:v>
                </c:pt>
                <c:pt idx="3">
                  <c:v>89835.793566540626</c:v>
                </c:pt>
                <c:pt idx="4">
                  <c:v>91267.519108526394</c:v>
                </c:pt>
                <c:pt idx="5">
                  <c:v>92959.489408923837</c:v>
                </c:pt>
                <c:pt idx="6">
                  <c:v>95083.39264089604</c:v>
                </c:pt>
                <c:pt idx="7">
                  <c:v>97654.755948142454</c:v>
                </c:pt>
                <c:pt idx="8">
                  <c:v>100562.80688776282</c:v>
                </c:pt>
                <c:pt idx="9">
                  <c:v>103934.12750759958</c:v>
                </c:pt>
                <c:pt idx="10">
                  <c:v>107144.12700870883</c:v>
                </c:pt>
                <c:pt idx="11">
                  <c:v>110158.34278184996</c:v>
                </c:pt>
                <c:pt idx="12">
                  <c:v>112624.7491865965</c:v>
                </c:pt>
                <c:pt idx="13">
                  <c:v>114829.50496469774</c:v>
                </c:pt>
                <c:pt idx="14">
                  <c:v>116813.13951031206</c:v>
                </c:pt>
                <c:pt idx="15">
                  <c:v>118993.96657269819</c:v>
                </c:pt>
                <c:pt idx="16">
                  <c:v>121646.22490624181</c:v>
                </c:pt>
                <c:pt idx="17">
                  <c:v>124636.8082515782</c:v>
                </c:pt>
                <c:pt idx="18">
                  <c:v>127880.82769446241</c:v>
                </c:pt>
                <c:pt idx="19">
                  <c:v>130103.003354252</c:v>
                </c:pt>
                <c:pt idx="20">
                  <c:v>131884.42468487224</c:v>
                </c:pt>
              </c:numCache>
            </c:numRef>
          </c:val>
        </c:ser>
        <c:ser>
          <c:idx val="1"/>
          <c:order val="1"/>
          <c:tx>
            <c:strRef>
              <c:f>Wealth_NLD!$B$41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Wealth_NLD!$D$38:$X$38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Wealth_NLD!$D$41:$X$41</c:f>
              <c:numCache>
                <c:formatCode>General</c:formatCode>
                <c:ptCount val="21"/>
                <c:pt idx="0">
                  <c:v>249214.42258366584</c:v>
                </c:pt>
                <c:pt idx="1">
                  <c:v>250178.13222904538</c:v>
                </c:pt>
                <c:pt idx="2">
                  <c:v>251224.27344220073</c:v>
                </c:pt>
                <c:pt idx="3">
                  <c:v>252044.30755956634</c:v>
                </c:pt>
                <c:pt idx="4">
                  <c:v>253835.32378601868</c:v>
                </c:pt>
                <c:pt idx="5">
                  <c:v>254274.56166020897</c:v>
                </c:pt>
                <c:pt idx="6">
                  <c:v>249626.30152148774</c:v>
                </c:pt>
                <c:pt idx="7">
                  <c:v>252552.44406095939</c:v>
                </c:pt>
                <c:pt idx="8">
                  <c:v>254102.03834224484</c:v>
                </c:pt>
                <c:pt idx="9">
                  <c:v>256479.86670524097</c:v>
                </c:pt>
                <c:pt idx="10">
                  <c:v>258523.04325699399</c:v>
                </c:pt>
                <c:pt idx="11">
                  <c:v>259965.2016604121</c:v>
                </c:pt>
                <c:pt idx="12">
                  <c:v>262413.10412009136</c:v>
                </c:pt>
                <c:pt idx="13">
                  <c:v>262737.62165652559</c:v>
                </c:pt>
                <c:pt idx="14">
                  <c:v>263867.70604956319</c:v>
                </c:pt>
                <c:pt idx="15">
                  <c:v>265284.08309820847</c:v>
                </c:pt>
                <c:pt idx="16">
                  <c:v>267425.50800033793</c:v>
                </c:pt>
                <c:pt idx="17">
                  <c:v>271157.53577782359</c:v>
                </c:pt>
                <c:pt idx="18">
                  <c:v>274452.97750243417</c:v>
                </c:pt>
                <c:pt idx="19">
                  <c:v>277092.97815253417</c:v>
                </c:pt>
                <c:pt idx="20">
                  <c:v>275794.19357328454</c:v>
                </c:pt>
              </c:numCache>
            </c:numRef>
          </c:val>
        </c:ser>
        <c:ser>
          <c:idx val="2"/>
          <c:order val="2"/>
          <c:tx>
            <c:strRef>
              <c:f>Wealth_NLD!$B$42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Wealth_NLD!$D$38:$X$38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Wealth_NLD!$D$42:$X$42</c:f>
              <c:numCache>
                <c:formatCode>_(* #,##0_);_(* \(#,##0\);_(* "-"??_);_(@_)</c:formatCode>
                <c:ptCount val="21"/>
                <c:pt idx="0">
                  <c:v>8332.3120796784697</c:v>
                </c:pt>
                <c:pt idx="1">
                  <c:v>8063.1660467053098</c:v>
                </c:pt>
                <c:pt idx="2">
                  <c:v>7805.7642057051071</c:v>
                </c:pt>
                <c:pt idx="3">
                  <c:v>7553.0820858267562</c:v>
                </c:pt>
                <c:pt idx="4">
                  <c:v>7292.144681689073</c:v>
                </c:pt>
                <c:pt idx="5">
                  <c:v>7046.6640758817875</c:v>
                </c:pt>
                <c:pt idx="6">
                  <c:v>6803.8846619956448</c:v>
                </c:pt>
                <c:pt idx="7">
                  <c:v>6566.4479204190229</c:v>
                </c:pt>
                <c:pt idx="8">
                  <c:v>6356.8753406843543</c:v>
                </c:pt>
                <c:pt idx="9">
                  <c:v>6155.6567919588497</c:v>
                </c:pt>
                <c:pt idx="10">
                  <c:v>5958.0409474650969</c:v>
                </c:pt>
                <c:pt idx="11">
                  <c:v>5742.8349998624071</c:v>
                </c:pt>
                <c:pt idx="12">
                  <c:v>5559.4240535810368</c:v>
                </c:pt>
                <c:pt idx="13">
                  <c:v>5353.2999906240684</c:v>
                </c:pt>
                <c:pt idx="14">
                  <c:v>5162.7473829193423</c:v>
                </c:pt>
                <c:pt idx="15">
                  <c:v>4966.8632422346654</c:v>
                </c:pt>
                <c:pt idx="16">
                  <c:v>4774.8063631747164</c:v>
                </c:pt>
                <c:pt idx="17">
                  <c:v>4592.2107765304791</c:v>
                </c:pt>
                <c:pt idx="18">
                  <c:v>4414.7949823972795</c:v>
                </c:pt>
                <c:pt idx="19">
                  <c:v>4231.9632283747915</c:v>
                </c:pt>
                <c:pt idx="20">
                  <c:v>4036.5678039372679</c:v>
                </c:pt>
              </c:numCache>
            </c:numRef>
          </c:val>
        </c:ser>
        <c:overlap val="100"/>
        <c:axId val="78259712"/>
        <c:axId val="78261248"/>
      </c:barChart>
      <c:catAx>
        <c:axId val="7825971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8261248"/>
        <c:crosses val="autoZero"/>
        <c:auto val="1"/>
        <c:lblAlgn val="ctr"/>
        <c:lblOffset val="100"/>
      </c:catAx>
      <c:valAx>
        <c:axId val="7826124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8259712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Wealth_NLD!$B$67:$B$69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Wealth_NLD!$C$67:$C$69</c:f>
              <c:numCache>
                <c:formatCode>_(* #,##0_);_(* \(#,##0\);_(* "-"??_);_(@_)</c:formatCode>
                <c:ptCount val="3"/>
                <c:pt idx="0">
                  <c:v>28.552621282903065</c:v>
                </c:pt>
                <c:pt idx="1">
                  <c:v>69.804119822513783</c:v>
                </c:pt>
                <c:pt idx="2">
                  <c:v>1.6432588945831612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Wealth_NLD!$B$72:$B$75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Wealth_NLD!$C$72:$C$75</c:f>
              <c:numCache>
                <c:formatCode>_(* #,##0_);_(* \(#,##0\);_(* "-"??_);_(@_)</c:formatCode>
                <c:ptCount val="4"/>
                <c:pt idx="0">
                  <c:v>23.915178666863898</c:v>
                </c:pt>
                <c:pt idx="1">
                  <c:v>0</c:v>
                </c:pt>
                <c:pt idx="2">
                  <c:v>76.084821333136119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5103242486027.1582</v>
      </c>
      <c r="E7" s="13">
        <f t="shared" ref="E7:X7" si="0">+E8+E9+E10</f>
        <v>5173896602301.6533</v>
      </c>
      <c r="F7" s="13">
        <f t="shared" si="0"/>
        <v>5247578639886.3203</v>
      </c>
      <c r="G7" s="13">
        <f t="shared" si="0"/>
        <v>5315791436128.0615</v>
      </c>
      <c r="H7" s="13">
        <f t="shared" si="0"/>
        <v>5398730677906.5166</v>
      </c>
      <c r="I7" s="13">
        <f t="shared" si="0"/>
        <v>5463775645284.4131</v>
      </c>
      <c r="J7" s="13">
        <f t="shared" si="0"/>
        <v>5454479087274.5127</v>
      </c>
      <c r="K7" s="13">
        <f t="shared" si="0"/>
        <v>5567744260010.5322</v>
      </c>
      <c r="L7" s="13">
        <f t="shared" si="0"/>
        <v>5664685316067.1621</v>
      </c>
      <c r="M7" s="13">
        <f t="shared" si="0"/>
        <v>5782831259655.0449</v>
      </c>
      <c r="N7" s="13">
        <f t="shared" si="0"/>
        <v>5895025691062.5195</v>
      </c>
      <c r="O7" s="13">
        <f t="shared" si="0"/>
        <v>5996363987645.4414</v>
      </c>
      <c r="P7" s="13">
        <f t="shared" si="0"/>
        <v>6107039173699.8457</v>
      </c>
      <c r="Q7" s="13">
        <f t="shared" si="0"/>
        <v>6179458414817.8486</v>
      </c>
      <c r="R7" s="13">
        <f t="shared" si="0"/>
        <v>6260347407263.7998</v>
      </c>
      <c r="S7" s="13">
        <f t="shared" si="0"/>
        <v>6346816189973.9707</v>
      </c>
      <c r="T7" s="13">
        <f t="shared" si="0"/>
        <v>6450402472451.9277</v>
      </c>
      <c r="U7" s="13">
        <f t="shared" si="0"/>
        <v>6583749507379.915</v>
      </c>
      <c r="V7" s="13">
        <f t="shared" si="0"/>
        <v>6712679123640.7334</v>
      </c>
      <c r="W7" s="13">
        <f t="shared" si="0"/>
        <v>6812945599558.7207</v>
      </c>
      <c r="X7" s="13">
        <f t="shared" si="0"/>
        <v>6839819445467.3359</v>
      </c>
    </row>
    <row r="8" spans="1:24" s="22" customFormat="1" ht="15.75">
      <c r="A8" s="19">
        <v>1</v>
      </c>
      <c r="B8" s="20" t="s">
        <v>5</v>
      </c>
      <c r="C8" s="20"/>
      <c r="D8" s="21">
        <v>1267928884053.0759</v>
      </c>
      <c r="E8" s="21">
        <v>1301648131217.9387</v>
      </c>
      <c r="F8" s="21">
        <v>1335523359030.9536</v>
      </c>
      <c r="G8" s="21">
        <v>1366637071239.8789</v>
      </c>
      <c r="H8" s="21">
        <v>1398228614704.7646</v>
      </c>
      <c r="I8" s="21">
        <v>1433636583980.1758</v>
      </c>
      <c r="J8" s="21">
        <v>1475420603782.6863</v>
      </c>
      <c r="K8" s="21">
        <v>1523982250506.3728</v>
      </c>
      <c r="L8" s="21">
        <v>1577901336847.855</v>
      </c>
      <c r="M8" s="21">
        <v>1639616154388.2173</v>
      </c>
      <c r="N8" s="21">
        <v>1699608536516.9216</v>
      </c>
      <c r="O8" s="21">
        <v>1757405173019.7329</v>
      </c>
      <c r="P8" s="21">
        <v>1807169404839.4302</v>
      </c>
      <c r="Q8" s="21">
        <v>1853085135734.3474</v>
      </c>
      <c r="R8" s="21">
        <v>1895303818550.5085</v>
      </c>
      <c r="S8" s="21">
        <v>1940251005210.5679</v>
      </c>
      <c r="T8" s="21">
        <v>1992316884019.207</v>
      </c>
      <c r="U8" s="21">
        <v>2049463237659.0854</v>
      </c>
      <c r="V8" s="21">
        <v>2110450932099.3965</v>
      </c>
      <c r="W8" s="21">
        <v>2154410500147.9583</v>
      </c>
      <c r="X8" s="21">
        <v>2190994364676.6865</v>
      </c>
    </row>
    <row r="9" spans="1:24" s="22" customFormat="1" ht="15.75">
      <c r="A9" s="19">
        <v>2</v>
      </c>
      <c r="B9" s="20" t="s">
        <v>38</v>
      </c>
      <c r="C9" s="20"/>
      <c r="D9" s="21">
        <v>3711231151863.2056</v>
      </c>
      <c r="E9" s="21">
        <v>3751343787731.6768</v>
      </c>
      <c r="F9" s="21">
        <v>3794167095533.9858</v>
      </c>
      <c r="G9" s="21">
        <v>3834252257712.3501</v>
      </c>
      <c r="H9" s="21">
        <v>3888785589958.0708</v>
      </c>
      <c r="I9" s="21">
        <v>3921464245226.416</v>
      </c>
      <c r="J9" s="21">
        <v>3873481775117.7114</v>
      </c>
      <c r="K9" s="21">
        <v>3941287224918.0693</v>
      </c>
      <c r="L9" s="21">
        <v>3987040123526.8535</v>
      </c>
      <c r="M9" s="21">
        <v>4046106344564.2632</v>
      </c>
      <c r="N9" s="21">
        <v>4100905793653.1255</v>
      </c>
      <c r="O9" s="21">
        <v>4147340806568.4941</v>
      </c>
      <c r="P9" s="21">
        <v>4210663611859.2173</v>
      </c>
      <c r="Q9" s="21">
        <v>4239983281645.1079</v>
      </c>
      <c r="R9" s="21">
        <v>4281277542615.4136</v>
      </c>
      <c r="S9" s="21">
        <v>4325578209742.2651</v>
      </c>
      <c r="T9" s="21">
        <v>4379884005583.7061</v>
      </c>
      <c r="U9" s="21">
        <v>4458774329884.5332</v>
      </c>
      <c r="V9" s="21">
        <v>4529369668855.7539</v>
      </c>
      <c r="W9" s="21">
        <v>4588456886145.959</v>
      </c>
      <c r="X9" s="21">
        <v>4581765628302.6533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124082450110.87738</v>
      </c>
      <c r="E10" s="21">
        <f t="shared" ref="E10:X10" si="1">+E13+E16+E19+E23</f>
        <v>120904683352.03769</v>
      </c>
      <c r="F10" s="21">
        <f t="shared" si="1"/>
        <v>117888185321.38037</v>
      </c>
      <c r="G10" s="21">
        <f t="shared" si="1"/>
        <v>114902107175.83316</v>
      </c>
      <c r="H10" s="21">
        <f t="shared" si="1"/>
        <v>111716473243.68095</v>
      </c>
      <c r="I10" s="21">
        <f t="shared" si="1"/>
        <v>108674816077.82144</v>
      </c>
      <c r="J10" s="21">
        <f t="shared" si="1"/>
        <v>105576708374.1152</v>
      </c>
      <c r="K10" s="21">
        <f t="shared" si="1"/>
        <v>102474784586.08984</v>
      </c>
      <c r="L10" s="21">
        <f t="shared" si="1"/>
        <v>99743855692.452728</v>
      </c>
      <c r="M10" s="21">
        <f t="shared" si="1"/>
        <v>97108760702.564163</v>
      </c>
      <c r="N10" s="21">
        <f t="shared" si="1"/>
        <v>94511360892.473022</v>
      </c>
      <c r="O10" s="21">
        <f t="shared" si="1"/>
        <v>91618008057.214905</v>
      </c>
      <c r="P10" s="21">
        <f t="shared" si="1"/>
        <v>89206157001.19783</v>
      </c>
      <c r="Q10" s="21">
        <f t="shared" si="1"/>
        <v>86389997438.393951</v>
      </c>
      <c r="R10" s="21">
        <f t="shared" si="1"/>
        <v>83766046097.878174</v>
      </c>
      <c r="S10" s="21">
        <f t="shared" si="1"/>
        <v>80986975021.137924</v>
      </c>
      <c r="T10" s="21">
        <f t="shared" si="1"/>
        <v>78201582849.014603</v>
      </c>
      <c r="U10" s="21">
        <f t="shared" si="1"/>
        <v>75511939836.295715</v>
      </c>
      <c r="V10" s="21">
        <f t="shared" si="1"/>
        <v>72858522685.582672</v>
      </c>
      <c r="W10" s="21">
        <f t="shared" si="1"/>
        <v>70078213264.803391</v>
      </c>
      <c r="X10" s="21">
        <f t="shared" si="1"/>
        <v>67059452487.996193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22600550526.424263</v>
      </c>
      <c r="E11" s="38">
        <f t="shared" ref="E11:X11" si="2">+E13+E16</f>
        <v>22431553388.888687</v>
      </c>
      <c r="F11" s="38">
        <f t="shared" si="2"/>
        <v>22375221009.710167</v>
      </c>
      <c r="G11" s="38">
        <f t="shared" si="2"/>
        <v>22397753961.381577</v>
      </c>
      <c r="H11" s="38">
        <f t="shared" si="2"/>
        <v>22206223872.174591</v>
      </c>
      <c r="I11" s="38">
        <f t="shared" si="2"/>
        <v>22127358541.324654</v>
      </c>
      <c r="J11" s="38">
        <f t="shared" si="2"/>
        <v>22318888630.531639</v>
      </c>
      <c r="K11" s="38">
        <f t="shared" si="2"/>
        <v>22149891492.996063</v>
      </c>
      <c r="L11" s="38">
        <f t="shared" si="2"/>
        <v>22228756823.846001</v>
      </c>
      <c r="M11" s="38">
        <f t="shared" si="2"/>
        <v>22161157968.831772</v>
      </c>
      <c r="N11" s="38">
        <f t="shared" si="2"/>
        <v>22037226734.639015</v>
      </c>
      <c r="O11" s="38">
        <f t="shared" si="2"/>
        <v>21755564838.746391</v>
      </c>
      <c r="P11" s="38">
        <f t="shared" si="2"/>
        <v>21958361403.789078</v>
      </c>
      <c r="Q11" s="38">
        <f t="shared" si="2"/>
        <v>21665433032.060749</v>
      </c>
      <c r="R11" s="38">
        <f t="shared" si="2"/>
        <v>21962867994.12336</v>
      </c>
      <c r="S11" s="38">
        <f t="shared" si="2"/>
        <v>21831050226.845612</v>
      </c>
      <c r="T11" s="38">
        <f t="shared" si="2"/>
        <v>21627127014.219353</v>
      </c>
      <c r="U11" s="38">
        <f t="shared" si="2"/>
        <v>21568541339.873688</v>
      </c>
      <c r="V11" s="38">
        <f t="shared" si="2"/>
        <v>21736411829.825691</v>
      </c>
      <c r="W11" s="38">
        <f t="shared" si="2"/>
        <v>21602340767.380798</v>
      </c>
      <c r="X11" s="38">
        <f t="shared" si="2"/>
        <v>21504322427.610168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101481899584.45311</v>
      </c>
      <c r="E12" s="38">
        <f t="shared" ref="E12:X12" si="3">+E23+E19</f>
        <v>98473129963.149002</v>
      </c>
      <c r="F12" s="38">
        <f t="shared" si="3"/>
        <v>95512964311.670212</v>
      </c>
      <c r="G12" s="38">
        <f t="shared" si="3"/>
        <v>92504353214.451584</v>
      </c>
      <c r="H12" s="38">
        <f t="shared" si="3"/>
        <v>89510249371.506363</v>
      </c>
      <c r="I12" s="38">
        <f t="shared" si="3"/>
        <v>86547457536.496796</v>
      </c>
      <c r="J12" s="38">
        <f t="shared" si="3"/>
        <v>83257819743.583557</v>
      </c>
      <c r="K12" s="38">
        <f t="shared" si="3"/>
        <v>80324893093.093781</v>
      </c>
      <c r="L12" s="38">
        <f t="shared" si="3"/>
        <v>77515098868.606735</v>
      </c>
      <c r="M12" s="38">
        <f t="shared" si="3"/>
        <v>74947602733.732391</v>
      </c>
      <c r="N12" s="38">
        <f t="shared" si="3"/>
        <v>72474134157.834015</v>
      </c>
      <c r="O12" s="38">
        <f t="shared" si="3"/>
        <v>69862443218.468506</v>
      </c>
      <c r="P12" s="38">
        <f t="shared" si="3"/>
        <v>67247795597.408752</v>
      </c>
      <c r="Q12" s="38">
        <f t="shared" si="3"/>
        <v>64724564406.333199</v>
      </c>
      <c r="R12" s="38">
        <f t="shared" si="3"/>
        <v>61803178103.754822</v>
      </c>
      <c r="S12" s="38">
        <f t="shared" si="3"/>
        <v>59155924794.292313</v>
      </c>
      <c r="T12" s="38">
        <f t="shared" si="3"/>
        <v>56574455834.79525</v>
      </c>
      <c r="U12" s="38">
        <f t="shared" si="3"/>
        <v>53943398496.422035</v>
      </c>
      <c r="V12" s="38">
        <f t="shared" si="3"/>
        <v>51122110855.756981</v>
      </c>
      <c r="W12" s="38">
        <f t="shared" si="3"/>
        <v>48475872497.422592</v>
      </c>
      <c r="X12" s="38">
        <f t="shared" si="3"/>
        <v>45555130060.386024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22600550526.424263</v>
      </c>
      <c r="E13" s="13">
        <f t="shared" ref="E13:X13" si="4">+E14+E15</f>
        <v>22431553388.888687</v>
      </c>
      <c r="F13" s="13">
        <f t="shared" si="4"/>
        <v>22375221009.710167</v>
      </c>
      <c r="G13" s="13">
        <f t="shared" si="4"/>
        <v>22397753961.381577</v>
      </c>
      <c r="H13" s="13">
        <f t="shared" si="4"/>
        <v>22206223872.174591</v>
      </c>
      <c r="I13" s="13">
        <f t="shared" si="4"/>
        <v>22127358541.324654</v>
      </c>
      <c r="J13" s="13">
        <f t="shared" si="4"/>
        <v>22318888630.531639</v>
      </c>
      <c r="K13" s="13">
        <f t="shared" si="4"/>
        <v>22149891492.996063</v>
      </c>
      <c r="L13" s="13">
        <f t="shared" si="4"/>
        <v>22228756823.846001</v>
      </c>
      <c r="M13" s="13">
        <f t="shared" si="4"/>
        <v>22161157968.831772</v>
      </c>
      <c r="N13" s="13">
        <f t="shared" si="4"/>
        <v>22037226734.639015</v>
      </c>
      <c r="O13" s="13">
        <f t="shared" si="4"/>
        <v>21755564838.746391</v>
      </c>
      <c r="P13" s="13">
        <f t="shared" si="4"/>
        <v>21958361403.789078</v>
      </c>
      <c r="Q13" s="13">
        <f t="shared" si="4"/>
        <v>21665433032.060749</v>
      </c>
      <c r="R13" s="13">
        <f t="shared" si="4"/>
        <v>21962867994.12336</v>
      </c>
      <c r="S13" s="13">
        <f t="shared" si="4"/>
        <v>21831050226.845612</v>
      </c>
      <c r="T13" s="13">
        <f t="shared" si="4"/>
        <v>21627127014.219353</v>
      </c>
      <c r="U13" s="13">
        <f t="shared" si="4"/>
        <v>21568541339.873688</v>
      </c>
      <c r="V13" s="13">
        <f t="shared" si="4"/>
        <v>21736411829.825691</v>
      </c>
      <c r="W13" s="13">
        <f t="shared" si="4"/>
        <v>21602340767.380798</v>
      </c>
      <c r="X13" s="13">
        <f t="shared" si="4"/>
        <v>21504322427.610168</v>
      </c>
    </row>
    <row r="14" spans="1:24" ht="15.75">
      <c r="A14" s="8" t="s">
        <v>43</v>
      </c>
      <c r="B14" s="2" t="s">
        <v>27</v>
      </c>
      <c r="C14" s="10"/>
      <c r="D14" s="11">
        <v>10241226534.655861</v>
      </c>
      <c r="E14" s="11">
        <v>10263759486.327271</v>
      </c>
      <c r="F14" s="11">
        <v>10387690720.520027</v>
      </c>
      <c r="G14" s="11">
        <v>10410223672.191437</v>
      </c>
      <c r="H14" s="11">
        <v>10365157768.848616</v>
      </c>
      <c r="I14" s="11">
        <v>10320091865.505796</v>
      </c>
      <c r="J14" s="11">
        <v>10466556051.369961</v>
      </c>
      <c r="K14" s="11">
        <v>10534154906.384192</v>
      </c>
      <c r="L14" s="11">
        <v>10601753761.398422</v>
      </c>
      <c r="M14" s="11">
        <v>10691885568.084063</v>
      </c>
      <c r="N14" s="11">
        <v>10635553188.905537</v>
      </c>
      <c r="O14" s="11">
        <v>10567954333.891306</v>
      </c>
      <c r="P14" s="11">
        <v>10691885568.084063</v>
      </c>
      <c r="Q14" s="11">
        <v>10567954333.891306</v>
      </c>
      <c r="R14" s="11">
        <v>13053338903.247833</v>
      </c>
      <c r="S14" s="11">
        <v>12875328585.043694</v>
      </c>
      <c r="T14" s="11">
        <v>12421289608.864782</v>
      </c>
      <c r="U14" s="11">
        <v>12322144621.510578</v>
      </c>
      <c r="V14" s="11">
        <v>12410023133.029078</v>
      </c>
      <c r="W14" s="11">
        <v>12282711956.085609</v>
      </c>
      <c r="X14" s="11">
        <v>12341297630.431276</v>
      </c>
    </row>
    <row r="15" spans="1:24" ht="15.75">
      <c r="A15" s="8" t="s">
        <v>47</v>
      </c>
      <c r="B15" s="2" t="s">
        <v>6</v>
      </c>
      <c r="C15" s="10"/>
      <c r="D15" s="11">
        <v>12359323991.768404</v>
      </c>
      <c r="E15" s="11">
        <v>12167793902.561419</v>
      </c>
      <c r="F15" s="11">
        <v>11987530289.19014</v>
      </c>
      <c r="G15" s="11">
        <v>11987530289.19014</v>
      </c>
      <c r="H15" s="11">
        <v>11841066103.325974</v>
      </c>
      <c r="I15" s="11">
        <v>11807266675.818859</v>
      </c>
      <c r="J15" s="11">
        <v>11852332579.161678</v>
      </c>
      <c r="K15" s="11">
        <v>11615736586.611874</v>
      </c>
      <c r="L15" s="11">
        <v>11627003062.447578</v>
      </c>
      <c r="M15" s="11">
        <v>11469272400.747707</v>
      </c>
      <c r="N15" s="11">
        <v>11401673545.733479</v>
      </c>
      <c r="O15" s="11">
        <v>11187610504.855083</v>
      </c>
      <c r="P15" s="11">
        <v>11266475835.705017</v>
      </c>
      <c r="Q15" s="11">
        <v>11097478698.169443</v>
      </c>
      <c r="R15" s="11">
        <v>8909529090.8755283</v>
      </c>
      <c r="S15" s="11">
        <v>8955721641.801918</v>
      </c>
      <c r="T15" s="11">
        <v>9205837405.3545704</v>
      </c>
      <c r="U15" s="11">
        <v>9246396718.3631077</v>
      </c>
      <c r="V15" s="11">
        <v>9326388696.7966137</v>
      </c>
      <c r="W15" s="11">
        <v>9319628811.2951908</v>
      </c>
      <c r="X15" s="11">
        <v>9163024797.1788902</v>
      </c>
    </row>
    <row r="16" spans="1:24" ht="15.75">
      <c r="A16" s="15" t="s">
        <v>44</v>
      </c>
      <c r="B16" s="10" t="s">
        <v>11</v>
      </c>
      <c r="C16" s="10"/>
      <c r="D16" s="13">
        <f>+D17+D18</f>
        <v>0</v>
      </c>
      <c r="E16" s="13">
        <f t="shared" ref="E16:X16" si="5">+E17+E18</f>
        <v>0</v>
      </c>
      <c r="F16" s="13">
        <f t="shared" si="5"/>
        <v>0</v>
      </c>
      <c r="G16" s="13">
        <f t="shared" si="5"/>
        <v>0</v>
      </c>
      <c r="H16" s="13">
        <f t="shared" si="5"/>
        <v>0</v>
      </c>
      <c r="I16" s="13">
        <f t="shared" si="5"/>
        <v>0</v>
      </c>
      <c r="J16" s="13">
        <f t="shared" si="5"/>
        <v>0</v>
      </c>
      <c r="K16" s="13">
        <f t="shared" si="5"/>
        <v>0</v>
      </c>
      <c r="L16" s="13">
        <f t="shared" si="5"/>
        <v>0</v>
      </c>
      <c r="M16" s="13">
        <f t="shared" si="5"/>
        <v>0</v>
      </c>
      <c r="N16" s="13">
        <f t="shared" si="5"/>
        <v>0</v>
      </c>
      <c r="O16" s="13">
        <f t="shared" si="5"/>
        <v>0</v>
      </c>
      <c r="P16" s="13">
        <f t="shared" si="5"/>
        <v>0</v>
      </c>
      <c r="Q16" s="13">
        <f t="shared" si="5"/>
        <v>0</v>
      </c>
      <c r="R16" s="13">
        <f t="shared" si="5"/>
        <v>0</v>
      </c>
      <c r="S16" s="13">
        <f t="shared" si="5"/>
        <v>0</v>
      </c>
      <c r="T16" s="13">
        <f t="shared" si="5"/>
        <v>0</v>
      </c>
      <c r="U16" s="13">
        <f t="shared" si="5"/>
        <v>0</v>
      </c>
      <c r="V16" s="13">
        <f t="shared" si="5"/>
        <v>0</v>
      </c>
      <c r="W16" s="13">
        <f t="shared" si="5"/>
        <v>0</v>
      </c>
      <c r="X16" s="13">
        <f t="shared" si="5"/>
        <v>0</v>
      </c>
    </row>
    <row r="17" spans="1:24">
      <c r="A17" s="8" t="s">
        <v>45</v>
      </c>
      <c r="B17" s="2" t="s">
        <v>7</v>
      </c>
      <c r="C17" s="2"/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4">
        <v>0</v>
      </c>
    </row>
    <row r="18" spans="1:24">
      <c r="A18" s="8" t="s">
        <v>46</v>
      </c>
      <c r="B18" s="2" t="s">
        <v>62</v>
      </c>
      <c r="C18" s="2"/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4">
        <v>0</v>
      </c>
    </row>
    <row r="19" spans="1:24" ht="15.75">
      <c r="A19" s="15" t="s">
        <v>48</v>
      </c>
      <c r="B19" s="10" t="s">
        <v>12</v>
      </c>
      <c r="C19" s="10"/>
      <c r="D19" s="13">
        <f>+D20+D21+D22</f>
        <v>101481899584.45311</v>
      </c>
      <c r="E19" s="13">
        <f t="shared" ref="E19:X19" si="6">+E20+E21+E22</f>
        <v>98473129963.149002</v>
      </c>
      <c r="F19" s="13">
        <f t="shared" si="6"/>
        <v>95512964311.670212</v>
      </c>
      <c r="G19" s="13">
        <f t="shared" si="6"/>
        <v>92504353214.451584</v>
      </c>
      <c r="H19" s="13">
        <f t="shared" si="6"/>
        <v>89510249371.506363</v>
      </c>
      <c r="I19" s="13">
        <f t="shared" si="6"/>
        <v>86547457536.496796</v>
      </c>
      <c r="J19" s="13">
        <f t="shared" si="6"/>
        <v>83257819743.583557</v>
      </c>
      <c r="K19" s="13">
        <f t="shared" si="6"/>
        <v>80324893093.093781</v>
      </c>
      <c r="L19" s="13">
        <f t="shared" si="6"/>
        <v>77515098868.606735</v>
      </c>
      <c r="M19" s="13">
        <f t="shared" si="6"/>
        <v>74947602733.732391</v>
      </c>
      <c r="N19" s="13">
        <f t="shared" si="6"/>
        <v>72474134157.834015</v>
      </c>
      <c r="O19" s="13">
        <f t="shared" si="6"/>
        <v>69862443218.468506</v>
      </c>
      <c r="P19" s="13">
        <f t="shared" si="6"/>
        <v>67247795597.408752</v>
      </c>
      <c r="Q19" s="13">
        <f t="shared" si="6"/>
        <v>64724564406.333199</v>
      </c>
      <c r="R19" s="13">
        <f t="shared" si="6"/>
        <v>61803178103.754822</v>
      </c>
      <c r="S19" s="13">
        <f t="shared" si="6"/>
        <v>59155924794.292313</v>
      </c>
      <c r="T19" s="13">
        <f t="shared" si="6"/>
        <v>56574455834.79525</v>
      </c>
      <c r="U19" s="13">
        <f t="shared" si="6"/>
        <v>53943398496.422035</v>
      </c>
      <c r="V19" s="13">
        <f t="shared" si="6"/>
        <v>51122110855.756981</v>
      </c>
      <c r="W19" s="13">
        <f t="shared" si="6"/>
        <v>48475872497.422592</v>
      </c>
      <c r="X19" s="13">
        <f t="shared" si="6"/>
        <v>45555130060.386024</v>
      </c>
    </row>
    <row r="20" spans="1:24" s="16" customFormat="1">
      <c r="A20" s="8" t="s">
        <v>59</v>
      </c>
      <c r="B20" s="2" t="s">
        <v>13</v>
      </c>
      <c r="C20" s="2"/>
      <c r="D20" s="11">
        <v>5466382762.2894926</v>
      </c>
      <c r="E20" s="11">
        <v>5172692974.0359964</v>
      </c>
      <c r="F20" s="11">
        <v>4939524260.0047388</v>
      </c>
      <c r="G20" s="11">
        <v>4706670213.6037531</v>
      </c>
      <c r="H20" s="11">
        <v>4345756755.7878847</v>
      </c>
      <c r="I20" s="11">
        <v>4041673845.3372173</v>
      </c>
      <c r="J20" s="11">
        <v>3757641905.9181581</v>
      </c>
      <c r="K20" s="11">
        <v>3489375618.9263167</v>
      </c>
      <c r="L20" s="11">
        <v>3213237291.82797</v>
      </c>
      <c r="M20" s="11">
        <v>3008231330.7060208</v>
      </c>
      <c r="N20" s="11">
        <v>2817402894.4813094</v>
      </c>
      <c r="O20" s="11">
        <v>2655863931.060698</v>
      </c>
      <c r="P20" s="11">
        <v>2428086732.2065144</v>
      </c>
      <c r="Q20" s="11">
        <v>2201008759.7898641</v>
      </c>
      <c r="R20" s="11">
        <v>1986901002.4992387</v>
      </c>
      <c r="S20" s="11">
        <v>1812636460.5536041</v>
      </c>
      <c r="T20" s="11">
        <v>1665884952.786907</v>
      </c>
      <c r="U20" s="11">
        <v>1431431241.0428302</v>
      </c>
      <c r="V20" s="11">
        <v>1247903793.1018202</v>
      </c>
      <c r="W20" s="11">
        <v>1086182846.9017022</v>
      </c>
      <c r="X20" s="11">
        <v>957892329.59391952</v>
      </c>
    </row>
    <row r="21" spans="1:24" s="16" customFormat="1">
      <c r="A21" s="8" t="s">
        <v>60</v>
      </c>
      <c r="B21" s="2" t="s">
        <v>14</v>
      </c>
      <c r="C21" s="2"/>
      <c r="D21" s="11">
        <v>96015516822.16362</v>
      </c>
      <c r="E21" s="11">
        <v>93300436989.113007</v>
      </c>
      <c r="F21" s="11">
        <v>90573440051.665466</v>
      </c>
      <c r="G21" s="11">
        <v>87797683000.847824</v>
      </c>
      <c r="H21" s="11">
        <v>85164492615.718475</v>
      </c>
      <c r="I21" s="11">
        <v>82505783691.159576</v>
      </c>
      <c r="J21" s="11">
        <v>79500177837.665405</v>
      </c>
      <c r="K21" s="11">
        <v>76835517474.167465</v>
      </c>
      <c r="L21" s="11">
        <v>74301861576.778763</v>
      </c>
      <c r="M21" s="11">
        <v>71939371403.026367</v>
      </c>
      <c r="N21" s="11">
        <v>69656731263.352707</v>
      </c>
      <c r="O21" s="11">
        <v>67206579287.407806</v>
      </c>
      <c r="P21" s="11">
        <v>64819708865.20224</v>
      </c>
      <c r="Q21" s="11">
        <v>62523555646.543335</v>
      </c>
      <c r="R21" s="11">
        <v>59816277101.255585</v>
      </c>
      <c r="S21" s="11">
        <v>57343288333.738708</v>
      </c>
      <c r="T21" s="11">
        <v>54908570882.008347</v>
      </c>
      <c r="U21" s="11">
        <v>52511967255.379204</v>
      </c>
      <c r="V21" s="11">
        <v>49874207062.655159</v>
      </c>
      <c r="W21" s="11">
        <v>47389689650.520889</v>
      </c>
      <c r="X21" s="11">
        <v>44597237730.792107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437826443814.35602</v>
      </c>
      <c r="E35" s="11">
        <v>448505198229.12</v>
      </c>
      <c r="F35" s="11">
        <v>456157041237.62622</v>
      </c>
      <c r="G35" s="11">
        <v>461893747201.91022</v>
      </c>
      <c r="H35" s="11">
        <v>475570810326.81677</v>
      </c>
      <c r="I35" s="11">
        <v>490389494105.35742</v>
      </c>
      <c r="J35" s="11">
        <v>507094712232.00513</v>
      </c>
      <c r="K35" s="11">
        <v>528790479032.9801</v>
      </c>
      <c r="L35" s="11">
        <v>549537382480.22681</v>
      </c>
      <c r="M35" s="11">
        <v>575279808983.73376</v>
      </c>
      <c r="N35" s="11">
        <v>597951798239.06873</v>
      </c>
      <c r="O35" s="11">
        <v>609467492414.0675</v>
      </c>
      <c r="P35" s="11">
        <v>609932597124.80725</v>
      </c>
      <c r="Q35" s="11">
        <v>611979555290.25513</v>
      </c>
      <c r="R35" s="11">
        <v>625666567179.02795</v>
      </c>
      <c r="S35" s="11">
        <v>638470626274.6853</v>
      </c>
      <c r="T35" s="11">
        <v>660141521165.99512</v>
      </c>
      <c r="U35" s="11">
        <v>686023230363.62732</v>
      </c>
      <c r="V35" s="11">
        <v>698399492613.04272</v>
      </c>
      <c r="W35" s="11">
        <v>673699199124.50879</v>
      </c>
      <c r="X35" s="11">
        <v>685081828582.79858</v>
      </c>
    </row>
    <row r="36" spans="1:24" ht="15.75">
      <c r="A36" s="25">
        <v>5</v>
      </c>
      <c r="B36" s="9" t="s">
        <v>9</v>
      </c>
      <c r="C36" s="10"/>
      <c r="D36" s="11">
        <v>14891719</v>
      </c>
      <c r="E36" s="11">
        <v>14994691</v>
      </c>
      <c r="F36" s="11">
        <v>15102709</v>
      </c>
      <c r="G36" s="11">
        <v>15212612.000000002</v>
      </c>
      <c r="H36" s="11">
        <v>15320112.000000002</v>
      </c>
      <c r="I36" s="11">
        <v>15422164.999999998</v>
      </c>
      <c r="J36" s="11">
        <v>15517122.000000002</v>
      </c>
      <c r="K36" s="11">
        <v>15605817.000000002</v>
      </c>
      <c r="L36" s="11">
        <v>15690705.000000004</v>
      </c>
      <c r="M36" s="11">
        <v>15775531.999999998</v>
      </c>
      <c r="N36" s="11">
        <v>15862825</v>
      </c>
      <c r="O36" s="11">
        <v>15953445.999999998</v>
      </c>
      <c r="P36" s="11">
        <v>16045934.999999998</v>
      </c>
      <c r="Q36" s="11">
        <v>16137709</v>
      </c>
      <c r="R36" s="11">
        <v>16225091</v>
      </c>
      <c r="S36" s="11">
        <v>16305457.000000002</v>
      </c>
      <c r="T36" s="11">
        <v>16377958.999999998</v>
      </c>
      <c r="U36" s="11">
        <v>16443482.999999996</v>
      </c>
      <c r="V36" s="11">
        <v>16503262.999999998</v>
      </c>
      <c r="W36" s="11">
        <v>16559268.000000004</v>
      </c>
      <c r="X36" s="11">
        <v>16612988.000000002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342689.95312274952</v>
      </c>
      <c r="E39" s="11">
        <f t="shared" si="8"/>
        <v>345048.564341983</v>
      </c>
      <c r="F39" s="11">
        <f t="shared" si="8"/>
        <v>347459.42862875265</v>
      </c>
      <c r="G39" s="11">
        <f t="shared" si="8"/>
        <v>349433.18321193371</v>
      </c>
      <c r="H39" s="11">
        <f t="shared" si="8"/>
        <v>352394.98757623415</v>
      </c>
      <c r="I39" s="11">
        <f t="shared" si="8"/>
        <v>354280.71514501458</v>
      </c>
      <c r="J39" s="11">
        <f t="shared" si="8"/>
        <v>351513.57882437942</v>
      </c>
      <c r="K39" s="11">
        <f t="shared" si="8"/>
        <v>356773.64792952087</v>
      </c>
      <c r="L39" s="11">
        <f t="shared" si="8"/>
        <v>361021.72057069204</v>
      </c>
      <c r="M39" s="11">
        <f t="shared" si="8"/>
        <v>366569.65100479941</v>
      </c>
      <c r="N39" s="11">
        <f t="shared" si="8"/>
        <v>371625.21121316787</v>
      </c>
      <c r="O39" s="11">
        <f t="shared" si="8"/>
        <v>375866.37944212439</v>
      </c>
      <c r="P39" s="11">
        <f t="shared" si="8"/>
        <v>380597.27736026893</v>
      </c>
      <c r="Q39" s="11">
        <f t="shared" si="8"/>
        <v>382920.42661184736</v>
      </c>
      <c r="R39" s="11">
        <f t="shared" si="8"/>
        <v>385843.59294279455</v>
      </c>
      <c r="S39" s="11">
        <f t="shared" si="8"/>
        <v>389244.91291314131</v>
      </c>
      <c r="T39" s="11">
        <f t="shared" si="8"/>
        <v>393846.53926975443</v>
      </c>
      <c r="U39" s="11">
        <f t="shared" si="8"/>
        <v>400386.55480593233</v>
      </c>
      <c r="V39" s="11">
        <f t="shared" si="8"/>
        <v>406748.60017929389</v>
      </c>
      <c r="W39" s="11">
        <f t="shared" si="8"/>
        <v>411427.94473516097</v>
      </c>
      <c r="X39" s="11">
        <f t="shared" si="8"/>
        <v>411715.186062094</v>
      </c>
    </row>
    <row r="40" spans="1:24" ht="15.75">
      <c r="B40" s="20" t="s">
        <v>5</v>
      </c>
      <c r="C40" s="7"/>
      <c r="D40" s="11">
        <f t="shared" ref="D40:X40" si="9">+D8/D36</f>
        <v>85143.218459405252</v>
      </c>
      <c r="E40" s="11">
        <f t="shared" si="9"/>
        <v>86807.266066232289</v>
      </c>
      <c r="F40" s="11">
        <f t="shared" si="9"/>
        <v>88429.390980846787</v>
      </c>
      <c r="G40" s="11">
        <f t="shared" si="9"/>
        <v>89835.793566540626</v>
      </c>
      <c r="H40" s="11">
        <f t="shared" si="9"/>
        <v>91267.519108526394</v>
      </c>
      <c r="I40" s="11">
        <f t="shared" si="9"/>
        <v>92959.489408923837</v>
      </c>
      <c r="J40" s="11">
        <f t="shared" si="9"/>
        <v>95083.39264089604</v>
      </c>
      <c r="K40" s="11">
        <f t="shared" si="9"/>
        <v>97654.755948142454</v>
      </c>
      <c r="L40" s="11">
        <f t="shared" si="9"/>
        <v>100562.80688776282</v>
      </c>
      <c r="M40" s="11">
        <f t="shared" si="9"/>
        <v>103934.12750759958</v>
      </c>
      <c r="N40" s="11">
        <f t="shared" si="9"/>
        <v>107144.12700870883</v>
      </c>
      <c r="O40" s="11">
        <f t="shared" si="9"/>
        <v>110158.34278184996</v>
      </c>
      <c r="P40" s="11">
        <f t="shared" si="9"/>
        <v>112624.7491865965</v>
      </c>
      <c r="Q40" s="11">
        <f t="shared" si="9"/>
        <v>114829.50496469774</v>
      </c>
      <c r="R40" s="11">
        <f t="shared" si="9"/>
        <v>116813.13951031206</v>
      </c>
      <c r="S40" s="11">
        <f t="shared" si="9"/>
        <v>118993.96657269819</v>
      </c>
      <c r="T40" s="11">
        <f t="shared" si="9"/>
        <v>121646.22490624181</v>
      </c>
      <c r="U40" s="11">
        <f t="shared" si="9"/>
        <v>124636.8082515782</v>
      </c>
      <c r="V40" s="11">
        <f t="shared" si="9"/>
        <v>127880.82769446241</v>
      </c>
      <c r="W40" s="11">
        <f t="shared" si="9"/>
        <v>130103.003354252</v>
      </c>
      <c r="X40" s="11">
        <f t="shared" si="9"/>
        <v>131884.42468487224</v>
      </c>
    </row>
    <row r="41" spans="1:24" ht="15.75">
      <c r="B41" s="20" t="s">
        <v>38</v>
      </c>
      <c r="C41" s="7"/>
      <c r="D41" s="37">
        <f>+D9/D36</f>
        <v>249214.42258366584</v>
      </c>
      <c r="E41" s="37">
        <f t="shared" ref="E41:X41" si="10">+E9/E36</f>
        <v>250178.13222904538</v>
      </c>
      <c r="F41" s="37">
        <f t="shared" si="10"/>
        <v>251224.27344220073</v>
      </c>
      <c r="G41" s="37">
        <f t="shared" si="10"/>
        <v>252044.30755956634</v>
      </c>
      <c r="H41" s="37">
        <f t="shared" si="10"/>
        <v>253835.32378601868</v>
      </c>
      <c r="I41" s="37">
        <f t="shared" si="10"/>
        <v>254274.56166020897</v>
      </c>
      <c r="J41" s="37">
        <f t="shared" si="10"/>
        <v>249626.30152148774</v>
      </c>
      <c r="K41" s="37">
        <f t="shared" si="10"/>
        <v>252552.44406095939</v>
      </c>
      <c r="L41" s="37">
        <f t="shared" si="10"/>
        <v>254102.03834224484</v>
      </c>
      <c r="M41" s="37">
        <f t="shared" si="10"/>
        <v>256479.86670524097</v>
      </c>
      <c r="N41" s="37">
        <f t="shared" si="10"/>
        <v>258523.04325699399</v>
      </c>
      <c r="O41" s="37">
        <f t="shared" si="10"/>
        <v>259965.2016604121</v>
      </c>
      <c r="P41" s="37">
        <f t="shared" si="10"/>
        <v>262413.10412009136</v>
      </c>
      <c r="Q41" s="37">
        <f t="shared" si="10"/>
        <v>262737.62165652559</v>
      </c>
      <c r="R41" s="37">
        <f t="shared" si="10"/>
        <v>263867.70604956319</v>
      </c>
      <c r="S41" s="37">
        <f t="shared" si="10"/>
        <v>265284.08309820847</v>
      </c>
      <c r="T41" s="37">
        <f t="shared" si="10"/>
        <v>267425.50800033793</v>
      </c>
      <c r="U41" s="37">
        <f t="shared" si="10"/>
        <v>271157.53577782359</v>
      </c>
      <c r="V41" s="37">
        <f t="shared" si="10"/>
        <v>274452.97750243417</v>
      </c>
      <c r="W41" s="37">
        <f t="shared" si="10"/>
        <v>277092.97815253417</v>
      </c>
      <c r="X41" s="37">
        <f t="shared" si="10"/>
        <v>275794.19357328454</v>
      </c>
    </row>
    <row r="42" spans="1:24" ht="15.75">
      <c r="B42" s="20" t="s">
        <v>10</v>
      </c>
      <c r="C42" s="9"/>
      <c r="D42" s="11">
        <f t="shared" ref="D42:X42" si="11">+D10/D36</f>
        <v>8332.3120796784697</v>
      </c>
      <c r="E42" s="11">
        <f t="shared" si="11"/>
        <v>8063.1660467053098</v>
      </c>
      <c r="F42" s="11">
        <f t="shared" si="11"/>
        <v>7805.7642057051071</v>
      </c>
      <c r="G42" s="11">
        <f t="shared" si="11"/>
        <v>7553.0820858267562</v>
      </c>
      <c r="H42" s="11">
        <f t="shared" si="11"/>
        <v>7292.144681689073</v>
      </c>
      <c r="I42" s="11">
        <f t="shared" si="11"/>
        <v>7046.6640758817875</v>
      </c>
      <c r="J42" s="11">
        <f t="shared" si="11"/>
        <v>6803.8846619956448</v>
      </c>
      <c r="K42" s="11">
        <f t="shared" si="11"/>
        <v>6566.4479204190229</v>
      </c>
      <c r="L42" s="11">
        <f t="shared" si="11"/>
        <v>6356.8753406843543</v>
      </c>
      <c r="M42" s="11">
        <f t="shared" si="11"/>
        <v>6155.6567919588497</v>
      </c>
      <c r="N42" s="11">
        <f t="shared" si="11"/>
        <v>5958.0409474650969</v>
      </c>
      <c r="O42" s="11">
        <f t="shared" si="11"/>
        <v>5742.8349998624071</v>
      </c>
      <c r="P42" s="11">
        <f t="shared" si="11"/>
        <v>5559.4240535810368</v>
      </c>
      <c r="Q42" s="11">
        <f t="shared" si="11"/>
        <v>5353.2999906240684</v>
      </c>
      <c r="R42" s="11">
        <f t="shared" si="11"/>
        <v>5162.7473829193423</v>
      </c>
      <c r="S42" s="11">
        <f t="shared" si="11"/>
        <v>4966.8632422346654</v>
      </c>
      <c r="T42" s="11">
        <f t="shared" si="11"/>
        <v>4774.8063631747164</v>
      </c>
      <c r="U42" s="11">
        <f t="shared" si="11"/>
        <v>4592.2107765304791</v>
      </c>
      <c r="V42" s="11">
        <f t="shared" si="11"/>
        <v>4414.7949823972795</v>
      </c>
      <c r="W42" s="11">
        <f t="shared" si="11"/>
        <v>4231.9632283747915</v>
      </c>
      <c r="X42" s="11">
        <f t="shared" si="11"/>
        <v>4036.5678039372679</v>
      </c>
    </row>
    <row r="43" spans="1:24" ht="15.75">
      <c r="B43" s="26" t="s">
        <v>32</v>
      </c>
      <c r="C43" s="9"/>
      <c r="D43" s="11">
        <f t="shared" ref="D43:X43" si="12">+D11/D36</f>
        <v>1517.6589436333215</v>
      </c>
      <c r="E43" s="11">
        <f t="shared" si="12"/>
        <v>1495.9663649546821</v>
      </c>
      <c r="F43" s="11">
        <f t="shared" si="12"/>
        <v>1481.5369222640895</v>
      </c>
      <c r="G43" s="11">
        <f t="shared" si="12"/>
        <v>1472.3148109858828</v>
      </c>
      <c r="H43" s="11">
        <f t="shared" si="12"/>
        <v>1449.4818231207832</v>
      </c>
      <c r="I43" s="11">
        <f t="shared" si="12"/>
        <v>1434.7764105315082</v>
      </c>
      <c r="J43" s="11">
        <f t="shared" si="12"/>
        <v>1438.3394440368284</v>
      </c>
      <c r="K43" s="11">
        <f t="shared" si="12"/>
        <v>1419.335590888709</v>
      </c>
      <c r="L43" s="11">
        <f t="shared" si="12"/>
        <v>1416.6831142288377</v>
      </c>
      <c r="M43" s="11">
        <f t="shared" si="12"/>
        <v>1404.7803883147506</v>
      </c>
      <c r="N43" s="11">
        <f t="shared" si="12"/>
        <v>1389.2372093015597</v>
      </c>
      <c r="O43" s="11">
        <f t="shared" si="12"/>
        <v>1363.6906307732131</v>
      </c>
      <c r="P43" s="11">
        <f t="shared" si="12"/>
        <v>1368.468799343203</v>
      </c>
      <c r="Q43" s="11">
        <f t="shared" si="12"/>
        <v>1342.534620748258</v>
      </c>
      <c r="R43" s="11">
        <f t="shared" si="12"/>
        <v>1353.6360439595292</v>
      </c>
      <c r="S43" s="11">
        <f t="shared" si="12"/>
        <v>1338.8799974662231</v>
      </c>
      <c r="T43" s="11">
        <f t="shared" si="12"/>
        <v>1320.5019632922122</v>
      </c>
      <c r="U43" s="11">
        <f t="shared" si="12"/>
        <v>1311.6771756855705</v>
      </c>
      <c r="V43" s="11">
        <f t="shared" si="12"/>
        <v>1317.0978266434761</v>
      </c>
      <c r="W43" s="11">
        <f t="shared" si="12"/>
        <v>1304.5468415258931</v>
      </c>
      <c r="X43" s="11">
        <f t="shared" si="12"/>
        <v>1294.4283368897977</v>
      </c>
    </row>
    <row r="44" spans="1:24" ht="15.75">
      <c r="B44" s="26" t="s">
        <v>33</v>
      </c>
      <c r="C44" s="9"/>
      <c r="D44" s="11">
        <f t="shared" ref="D44:X44" si="13">+D12/D36</f>
        <v>6814.6531360451472</v>
      </c>
      <c r="E44" s="11">
        <f t="shared" si="13"/>
        <v>6567.1996817506279</v>
      </c>
      <c r="F44" s="11">
        <f t="shared" si="13"/>
        <v>6324.2272834410178</v>
      </c>
      <c r="G44" s="11">
        <f t="shared" si="13"/>
        <v>6080.7672748408741</v>
      </c>
      <c r="H44" s="11">
        <f t="shared" si="13"/>
        <v>5842.6628585682893</v>
      </c>
      <c r="I44" s="11">
        <f t="shared" si="13"/>
        <v>5611.8876653502803</v>
      </c>
      <c r="J44" s="11">
        <f t="shared" si="13"/>
        <v>5365.5452179588165</v>
      </c>
      <c r="K44" s="11">
        <f t="shared" si="13"/>
        <v>5147.1123295303132</v>
      </c>
      <c r="L44" s="11">
        <f t="shared" si="13"/>
        <v>4940.1922264555169</v>
      </c>
      <c r="M44" s="11">
        <f t="shared" si="13"/>
        <v>4750.8764036440989</v>
      </c>
      <c r="N44" s="11">
        <f t="shared" si="13"/>
        <v>4568.8037381635377</v>
      </c>
      <c r="O44" s="11">
        <f t="shared" si="13"/>
        <v>4379.1443690891929</v>
      </c>
      <c r="P44" s="11">
        <f t="shared" si="13"/>
        <v>4190.9552542378342</v>
      </c>
      <c r="Q44" s="11">
        <f t="shared" si="13"/>
        <v>4010.7653698758108</v>
      </c>
      <c r="R44" s="11">
        <f t="shared" si="13"/>
        <v>3809.1113389598136</v>
      </c>
      <c r="S44" s="11">
        <f t="shared" si="13"/>
        <v>3627.9832447684421</v>
      </c>
      <c r="T44" s="11">
        <f t="shared" si="13"/>
        <v>3454.3043998825042</v>
      </c>
      <c r="U44" s="11">
        <f t="shared" si="13"/>
        <v>3280.533600844909</v>
      </c>
      <c r="V44" s="11">
        <f t="shared" si="13"/>
        <v>3097.6971557538036</v>
      </c>
      <c r="W44" s="11">
        <f t="shared" si="13"/>
        <v>2927.4163868488981</v>
      </c>
      <c r="X44" s="11">
        <f t="shared" si="13"/>
        <v>2742.1394670474701</v>
      </c>
    </row>
    <row r="45" spans="1:24" ht="15.75">
      <c r="B45" s="10" t="s">
        <v>31</v>
      </c>
      <c r="C45" s="9"/>
      <c r="D45" s="11">
        <f t="shared" ref="D45:X45" si="14">+D13/D36</f>
        <v>1517.6589436333215</v>
      </c>
      <c r="E45" s="11">
        <f t="shared" si="14"/>
        <v>1495.9663649546821</v>
      </c>
      <c r="F45" s="11">
        <f t="shared" si="14"/>
        <v>1481.5369222640895</v>
      </c>
      <c r="G45" s="11">
        <f t="shared" si="14"/>
        <v>1472.3148109858828</v>
      </c>
      <c r="H45" s="11">
        <f t="shared" si="14"/>
        <v>1449.4818231207832</v>
      </c>
      <c r="I45" s="11">
        <f t="shared" si="14"/>
        <v>1434.7764105315082</v>
      </c>
      <c r="J45" s="11">
        <f t="shared" si="14"/>
        <v>1438.3394440368284</v>
      </c>
      <c r="K45" s="11">
        <f t="shared" si="14"/>
        <v>1419.335590888709</v>
      </c>
      <c r="L45" s="11">
        <f t="shared" si="14"/>
        <v>1416.6831142288377</v>
      </c>
      <c r="M45" s="11">
        <f t="shared" si="14"/>
        <v>1404.7803883147506</v>
      </c>
      <c r="N45" s="11">
        <f t="shared" si="14"/>
        <v>1389.2372093015597</v>
      </c>
      <c r="O45" s="11">
        <f t="shared" si="14"/>
        <v>1363.6906307732131</v>
      </c>
      <c r="P45" s="11">
        <f t="shared" si="14"/>
        <v>1368.468799343203</v>
      </c>
      <c r="Q45" s="11">
        <f t="shared" si="14"/>
        <v>1342.534620748258</v>
      </c>
      <c r="R45" s="11">
        <f t="shared" si="14"/>
        <v>1353.6360439595292</v>
      </c>
      <c r="S45" s="11">
        <f t="shared" si="14"/>
        <v>1338.8799974662231</v>
      </c>
      <c r="T45" s="11">
        <f t="shared" si="14"/>
        <v>1320.5019632922122</v>
      </c>
      <c r="U45" s="11">
        <f t="shared" si="14"/>
        <v>1311.6771756855705</v>
      </c>
      <c r="V45" s="11">
        <f t="shared" si="14"/>
        <v>1317.0978266434761</v>
      </c>
      <c r="W45" s="11">
        <f t="shared" si="14"/>
        <v>1304.5468415258931</v>
      </c>
      <c r="X45" s="11">
        <f t="shared" si="14"/>
        <v>1294.4283368897977</v>
      </c>
    </row>
    <row r="46" spans="1:24" ht="15.75">
      <c r="B46" s="10" t="s">
        <v>11</v>
      </c>
      <c r="C46" s="9"/>
      <c r="D46" s="11">
        <f t="shared" ref="D46:X46" si="15">+D16/D36</f>
        <v>0</v>
      </c>
      <c r="E46" s="11">
        <f t="shared" si="15"/>
        <v>0</v>
      </c>
      <c r="F46" s="11">
        <f t="shared" si="15"/>
        <v>0</v>
      </c>
      <c r="G46" s="11">
        <f t="shared" si="15"/>
        <v>0</v>
      </c>
      <c r="H46" s="11">
        <f t="shared" si="15"/>
        <v>0</v>
      </c>
      <c r="I46" s="11">
        <f t="shared" si="15"/>
        <v>0</v>
      </c>
      <c r="J46" s="11">
        <f t="shared" si="15"/>
        <v>0</v>
      </c>
      <c r="K46" s="11">
        <f t="shared" si="15"/>
        <v>0</v>
      </c>
      <c r="L46" s="11">
        <f t="shared" si="15"/>
        <v>0</v>
      </c>
      <c r="M46" s="11">
        <f t="shared" si="15"/>
        <v>0</v>
      </c>
      <c r="N46" s="11">
        <f t="shared" si="15"/>
        <v>0</v>
      </c>
      <c r="O46" s="11">
        <f t="shared" si="15"/>
        <v>0</v>
      </c>
      <c r="P46" s="11">
        <f t="shared" si="15"/>
        <v>0</v>
      </c>
      <c r="Q46" s="11">
        <f t="shared" si="15"/>
        <v>0</v>
      </c>
      <c r="R46" s="11">
        <f t="shared" si="15"/>
        <v>0</v>
      </c>
      <c r="S46" s="11">
        <f t="shared" si="15"/>
        <v>0</v>
      </c>
      <c r="T46" s="11">
        <f t="shared" si="15"/>
        <v>0</v>
      </c>
      <c r="U46" s="11">
        <f t="shared" si="15"/>
        <v>0</v>
      </c>
      <c r="V46" s="11">
        <f t="shared" si="15"/>
        <v>0</v>
      </c>
      <c r="W46" s="11">
        <f t="shared" si="15"/>
        <v>0</v>
      </c>
      <c r="X46" s="11">
        <f t="shared" si="15"/>
        <v>0</v>
      </c>
    </row>
    <row r="47" spans="1:24" ht="15.75">
      <c r="B47" s="10" t="s">
        <v>12</v>
      </c>
      <c r="C47" s="9"/>
      <c r="D47" s="11">
        <f t="shared" ref="D47:X47" si="16">+D19/D36</f>
        <v>6814.6531360451472</v>
      </c>
      <c r="E47" s="11">
        <f t="shared" si="16"/>
        <v>6567.1996817506279</v>
      </c>
      <c r="F47" s="11">
        <f t="shared" si="16"/>
        <v>6324.2272834410178</v>
      </c>
      <c r="G47" s="11">
        <f t="shared" si="16"/>
        <v>6080.7672748408741</v>
      </c>
      <c r="H47" s="11">
        <f t="shared" si="16"/>
        <v>5842.6628585682893</v>
      </c>
      <c r="I47" s="11">
        <f t="shared" si="16"/>
        <v>5611.8876653502803</v>
      </c>
      <c r="J47" s="11">
        <f t="shared" si="16"/>
        <v>5365.5452179588165</v>
      </c>
      <c r="K47" s="11">
        <f t="shared" si="16"/>
        <v>5147.1123295303132</v>
      </c>
      <c r="L47" s="11">
        <f t="shared" si="16"/>
        <v>4940.1922264555169</v>
      </c>
      <c r="M47" s="11">
        <f t="shared" si="16"/>
        <v>4750.8764036440989</v>
      </c>
      <c r="N47" s="11">
        <f t="shared" si="16"/>
        <v>4568.8037381635377</v>
      </c>
      <c r="O47" s="11">
        <f t="shared" si="16"/>
        <v>4379.1443690891929</v>
      </c>
      <c r="P47" s="11">
        <f t="shared" si="16"/>
        <v>4190.9552542378342</v>
      </c>
      <c r="Q47" s="11">
        <f t="shared" si="16"/>
        <v>4010.7653698758108</v>
      </c>
      <c r="R47" s="11">
        <f t="shared" si="16"/>
        <v>3809.1113389598136</v>
      </c>
      <c r="S47" s="11">
        <f t="shared" si="16"/>
        <v>3627.9832447684421</v>
      </c>
      <c r="T47" s="11">
        <f t="shared" si="16"/>
        <v>3454.3043998825042</v>
      </c>
      <c r="U47" s="11">
        <f t="shared" si="16"/>
        <v>3280.533600844909</v>
      </c>
      <c r="V47" s="11">
        <f t="shared" si="16"/>
        <v>3097.6971557538036</v>
      </c>
      <c r="W47" s="11">
        <f t="shared" si="16"/>
        <v>2927.4163868488981</v>
      </c>
      <c r="X47" s="11">
        <f t="shared" si="16"/>
        <v>2742.1394670474701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29400.665149158132</v>
      </c>
      <c r="E50" s="11">
        <f t="shared" ref="E50:X50" si="18">+E35/E36</f>
        <v>29910.933024836591</v>
      </c>
      <c r="F50" s="11">
        <f t="shared" si="18"/>
        <v>30203.656922584301</v>
      </c>
      <c r="G50" s="11">
        <f t="shared" si="18"/>
        <v>30362.553597101549</v>
      </c>
      <c r="H50" s="11">
        <f t="shared" si="18"/>
        <v>31042.254151067351</v>
      </c>
      <c r="I50" s="11">
        <f t="shared" si="18"/>
        <v>31797.707656827526</v>
      </c>
      <c r="J50" s="11">
        <f t="shared" si="18"/>
        <v>32679.688426243287</v>
      </c>
      <c r="K50" s="11">
        <f t="shared" si="18"/>
        <v>33884.190685625756</v>
      </c>
      <c r="L50" s="11">
        <f t="shared" si="18"/>
        <v>35023.116072874145</v>
      </c>
      <c r="M50" s="11">
        <f t="shared" si="18"/>
        <v>36466.586926116586</v>
      </c>
      <c r="N50" s="11">
        <f t="shared" si="18"/>
        <v>37695.164527066823</v>
      </c>
      <c r="O50" s="11">
        <f t="shared" si="18"/>
        <v>38202.874314055254</v>
      </c>
      <c r="P50" s="11">
        <f t="shared" si="18"/>
        <v>38011.658225264364</v>
      </c>
      <c r="Q50" s="11">
        <f t="shared" si="18"/>
        <v>37922.331806222006</v>
      </c>
      <c r="R50" s="11">
        <f t="shared" si="18"/>
        <v>38561.667677489633</v>
      </c>
      <c r="S50" s="11">
        <f t="shared" si="18"/>
        <v>39156.867929226712</v>
      </c>
      <c r="T50" s="11">
        <f t="shared" si="18"/>
        <v>40306.702511954951</v>
      </c>
      <c r="U50" s="11">
        <f t="shared" si="18"/>
        <v>41720.068087985223</v>
      </c>
      <c r="V50" s="11">
        <f t="shared" si="18"/>
        <v>42318.873098795237</v>
      </c>
      <c r="W50" s="11">
        <f t="shared" si="18"/>
        <v>40684.117143614596</v>
      </c>
      <c r="X50" s="11">
        <f t="shared" si="18"/>
        <v>41237.724880244212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0.6882638950283626</v>
      </c>
      <c r="F53" s="32">
        <f>IFERROR(((F39/$D39)-1)*100,0)</f>
        <v>1.3917757035306844</v>
      </c>
      <c r="G53" s="32">
        <f>IFERROR(((G39/$D39)-1)*100,0)</f>
        <v>1.9677349825218737</v>
      </c>
      <c r="H53" s="32">
        <f t="shared" ref="H53:X53" si="19">IFERROR(((H39/$D39)-1)*100,0)</f>
        <v>2.8320160439627262</v>
      </c>
      <c r="I53" s="32">
        <f t="shared" si="19"/>
        <v>3.3822882511274965</v>
      </c>
      <c r="J53" s="32">
        <f t="shared" si="19"/>
        <v>2.574813069722337</v>
      </c>
      <c r="K53" s="32">
        <f t="shared" si="19"/>
        <v>4.1097483828849368</v>
      </c>
      <c r="L53" s="32">
        <f t="shared" si="19"/>
        <v>5.3493740568974824</v>
      </c>
      <c r="M53" s="32">
        <f t="shared" si="19"/>
        <v>6.9683098860783721</v>
      </c>
      <c r="N53" s="32">
        <f t="shared" si="19"/>
        <v>8.4435676700606255</v>
      </c>
      <c r="O53" s="32">
        <f t="shared" si="19"/>
        <v>9.6811785747016756</v>
      </c>
      <c r="P53" s="32">
        <f t="shared" si="19"/>
        <v>11.061696992307567</v>
      </c>
      <c r="Q53" s="32">
        <f t="shared" si="19"/>
        <v>11.739612767313169</v>
      </c>
      <c r="R53" s="32">
        <f t="shared" si="19"/>
        <v>12.592618904292085</v>
      </c>
      <c r="S53" s="32">
        <f t="shared" si="19"/>
        <v>13.585154559146373</v>
      </c>
      <c r="T53" s="32">
        <f t="shared" si="19"/>
        <v>14.927950376380284</v>
      </c>
      <c r="U53" s="32">
        <f t="shared" si="19"/>
        <v>16.836385530834708</v>
      </c>
      <c r="V53" s="32">
        <f t="shared" si="19"/>
        <v>18.692887396555502</v>
      </c>
      <c r="W53" s="32">
        <f t="shared" si="19"/>
        <v>20.058362080953664</v>
      </c>
      <c r="X53" s="32">
        <f t="shared" si="19"/>
        <v>20.142181674821401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1.9544100363324102</v>
      </c>
      <c r="F54" s="32">
        <f t="shared" ref="F54:I54" si="21">IFERROR(((F40/$D40)-1)*100,0)</f>
        <v>3.8595822202895924</v>
      </c>
      <c r="G54" s="32">
        <f t="shared" si="21"/>
        <v>5.5113903280185506</v>
      </c>
      <c r="H54" s="32">
        <f t="shared" si="21"/>
        <v>7.1929400367230611</v>
      </c>
      <c r="I54" s="32">
        <f t="shared" si="21"/>
        <v>9.1801450437831953</v>
      </c>
      <c r="J54" s="32">
        <f t="shared" ref="J54:X54" si="22">IFERROR(((J40/$D40)-1)*100,0)</f>
        <v>11.674651676727589</v>
      </c>
      <c r="K54" s="32">
        <f t="shared" si="22"/>
        <v>14.694696436337406</v>
      </c>
      <c r="L54" s="32">
        <f t="shared" si="22"/>
        <v>18.110178012250454</v>
      </c>
      <c r="M54" s="32">
        <f t="shared" si="22"/>
        <v>22.069765963983954</v>
      </c>
      <c r="N54" s="32">
        <f t="shared" si="22"/>
        <v>25.83988360716387</v>
      </c>
      <c r="O54" s="32">
        <f t="shared" si="22"/>
        <v>29.380054894649611</v>
      </c>
      <c r="P54" s="32">
        <f t="shared" si="22"/>
        <v>32.276828647596801</v>
      </c>
      <c r="Q54" s="32">
        <f t="shared" si="22"/>
        <v>34.866295921672695</v>
      </c>
      <c r="R54" s="32">
        <f t="shared" si="22"/>
        <v>37.196058152307756</v>
      </c>
      <c r="S54" s="32">
        <f t="shared" si="22"/>
        <v>39.757421349337839</v>
      </c>
      <c r="T54" s="32">
        <f t="shared" si="22"/>
        <v>42.872476642682386</v>
      </c>
      <c r="U54" s="32">
        <f t="shared" si="22"/>
        <v>46.384891840802077</v>
      </c>
      <c r="V54" s="32">
        <f t="shared" si="22"/>
        <v>50.194965621875888</v>
      </c>
      <c r="W54" s="32">
        <f t="shared" si="22"/>
        <v>52.804892401715776</v>
      </c>
      <c r="X54" s="39">
        <f t="shared" si="22"/>
        <v>54.897156897765555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0.38669898611345399</v>
      </c>
      <c r="F55" s="32">
        <f t="shared" ref="F55:I55" si="23">IFERROR(((F41/$D41)-1)*100,0)</f>
        <v>0.80647453614373088</v>
      </c>
      <c r="G55" s="32">
        <f t="shared" si="23"/>
        <v>1.1355221525954917</v>
      </c>
      <c r="H55" s="32">
        <f t="shared" si="23"/>
        <v>1.8541869103909869</v>
      </c>
      <c r="I55" s="32">
        <f t="shared" si="23"/>
        <v>2.0304358889358998</v>
      </c>
      <c r="J55" s="32">
        <f t="shared" ref="J55:X55" si="24">IFERROR(((J41/$D41)-1)*100,0)</f>
        <v>0.16527090749878237</v>
      </c>
      <c r="K55" s="32">
        <f t="shared" si="24"/>
        <v>1.3394174553332361</v>
      </c>
      <c r="L55" s="32">
        <f t="shared" si="24"/>
        <v>1.9612090295208162</v>
      </c>
      <c r="M55" s="32">
        <f t="shared" si="24"/>
        <v>2.9153385451180958</v>
      </c>
      <c r="N55" s="32">
        <f t="shared" si="24"/>
        <v>3.7351853784477695</v>
      </c>
      <c r="O55" s="32">
        <f t="shared" si="24"/>
        <v>4.3138671370983817</v>
      </c>
      <c r="P55" s="32">
        <f t="shared" si="24"/>
        <v>5.29611464681361</v>
      </c>
      <c r="Q55" s="32">
        <f t="shared" si="24"/>
        <v>5.4263308409928657</v>
      </c>
      <c r="R55" s="32">
        <f t="shared" si="24"/>
        <v>5.8797895057530081</v>
      </c>
      <c r="S55" s="32">
        <f t="shared" si="24"/>
        <v>6.4481262151462104</v>
      </c>
      <c r="T55" s="32">
        <f t="shared" si="24"/>
        <v>7.3073962685920701</v>
      </c>
      <c r="U55" s="32">
        <f t="shared" si="24"/>
        <v>8.8049130410143164</v>
      </c>
      <c r="V55" s="32">
        <f t="shared" si="24"/>
        <v>10.127244907062028</v>
      </c>
      <c r="W55" s="32">
        <f t="shared" si="24"/>
        <v>11.186573906856845</v>
      </c>
      <c r="X55" s="32">
        <f t="shared" si="24"/>
        <v>10.665422455915596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-3.2301482517628655</v>
      </c>
      <c r="F56" s="32">
        <f t="shared" ref="F56:I56" si="25">IFERROR(((F42/$D42)-1)*100,0)</f>
        <v>-6.3193489266628706</v>
      </c>
      <c r="G56" s="32">
        <f t="shared" si="25"/>
        <v>-9.3519060064032438</v>
      </c>
      <c r="H56" s="32">
        <f t="shared" si="25"/>
        <v>-12.483538639008051</v>
      </c>
      <c r="I56" s="32">
        <f t="shared" si="25"/>
        <v>-15.429666958013089</v>
      </c>
      <c r="J56" s="32">
        <f t="shared" ref="J56:X56" si="26">IFERROR(((J42/$D42)-1)*100,0)</f>
        <v>-18.343377001090488</v>
      </c>
      <c r="K56" s="32">
        <f t="shared" si="26"/>
        <v>-21.192967118528628</v>
      </c>
      <c r="L56" s="32">
        <f t="shared" si="26"/>
        <v>-23.708146311657885</v>
      </c>
      <c r="M56" s="32">
        <f t="shared" si="26"/>
        <v>-26.123064845689427</v>
      </c>
      <c r="N56" s="32">
        <f t="shared" si="26"/>
        <v>-28.494745630134776</v>
      </c>
      <c r="O56" s="32">
        <f t="shared" si="26"/>
        <v>-31.077533523156109</v>
      </c>
      <c r="P56" s="32">
        <f t="shared" si="26"/>
        <v>-33.278734636694431</v>
      </c>
      <c r="Q56" s="32">
        <f t="shared" si="26"/>
        <v>-35.752526556462783</v>
      </c>
      <c r="R56" s="32">
        <f t="shared" si="26"/>
        <v>-38.039438110933496</v>
      </c>
      <c r="S56" s="32">
        <f t="shared" si="26"/>
        <v>-40.390335902705068</v>
      </c>
      <c r="T56" s="32">
        <f t="shared" si="26"/>
        <v>-42.69530092589897</v>
      </c>
      <c r="U56" s="32">
        <f t="shared" si="26"/>
        <v>-44.886716524572556</v>
      </c>
      <c r="V56" s="32">
        <f t="shared" si="26"/>
        <v>-47.015966994749924</v>
      </c>
      <c r="W56" s="32">
        <f t="shared" si="26"/>
        <v>-49.210216949314081</v>
      </c>
      <c r="X56" s="32">
        <f t="shared" si="26"/>
        <v>-51.555249427323034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-1.4293447661374192</v>
      </c>
      <c r="F57" s="32">
        <f t="shared" ref="F57:I57" si="27">IFERROR(((F43/$D43)-1)*100,0)</f>
        <v>-2.3801145521374356</v>
      </c>
      <c r="G57" s="32">
        <f t="shared" si="27"/>
        <v>-2.9877682886303547</v>
      </c>
      <c r="H57" s="32">
        <f t="shared" si="27"/>
        <v>-4.4922557072882396</v>
      </c>
      <c r="I57" s="32">
        <f t="shared" si="27"/>
        <v>-5.4612094139800611</v>
      </c>
      <c r="J57" s="32">
        <f t="shared" ref="J57:X57" si="28">IFERROR(((J43/$D43)-1)*100,0)</f>
        <v>-5.2264377269506834</v>
      </c>
      <c r="K57" s="32">
        <f t="shared" si="28"/>
        <v>-6.4786197951183571</v>
      </c>
      <c r="L57" s="32">
        <f t="shared" si="28"/>
        <v>-6.6533940203155728</v>
      </c>
      <c r="M57" s="32">
        <f t="shared" si="28"/>
        <v>-7.4376760201693486</v>
      </c>
      <c r="N57" s="32">
        <f t="shared" si="28"/>
        <v>-8.4618309581674716</v>
      </c>
      <c r="O57" s="32">
        <f t="shared" si="28"/>
        <v>-10.145119462183228</v>
      </c>
      <c r="P57" s="32">
        <f t="shared" si="28"/>
        <v>-9.8302813630151142</v>
      </c>
      <c r="Q57" s="32">
        <f t="shared" si="28"/>
        <v>-11.539109206302346</v>
      </c>
      <c r="R57" s="32">
        <f t="shared" si="28"/>
        <v>-10.80762580828052</v>
      </c>
      <c r="S57" s="32">
        <f t="shared" si="28"/>
        <v>-11.779915831359066</v>
      </c>
      <c r="T57" s="32">
        <f t="shared" si="28"/>
        <v>-12.990862088494637</v>
      </c>
      <c r="U57" s="32">
        <f t="shared" si="28"/>
        <v>-13.572335788080581</v>
      </c>
      <c r="V57" s="32">
        <f t="shared" si="28"/>
        <v>-13.21516390959988</v>
      </c>
      <c r="W57" s="32">
        <f t="shared" si="28"/>
        <v>-14.042160328672503</v>
      </c>
      <c r="X57" s="32">
        <f t="shared" si="28"/>
        <v>-14.708878281249604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-3.6311966193209311</v>
      </c>
      <c r="F58" s="32">
        <f t="shared" ref="F58:I58" si="29">IFERROR(((F44/$D44)-1)*100,0)</f>
        <v>-7.1966370527370094</v>
      </c>
      <c r="G58" s="32">
        <f t="shared" si="29"/>
        <v>-10.76923280691261</v>
      </c>
      <c r="H58" s="32">
        <f t="shared" si="29"/>
        <v>-14.263239200475997</v>
      </c>
      <c r="I58" s="32">
        <f t="shared" si="29"/>
        <v>-17.649694660657179</v>
      </c>
      <c r="J58" s="32">
        <f t="shared" ref="J58:X58" si="30">IFERROR(((J44/$D44)-1)*100,0)</f>
        <v>-21.264588074504896</v>
      </c>
      <c r="K58" s="32">
        <f t="shared" si="30"/>
        <v>-24.46992933058635</v>
      </c>
      <c r="L58" s="32">
        <f t="shared" si="30"/>
        <v>-27.506328967426587</v>
      </c>
      <c r="M58" s="32">
        <f t="shared" si="30"/>
        <v>-30.284398797717117</v>
      </c>
      <c r="N58" s="32">
        <f t="shared" si="30"/>
        <v>-32.956180645534339</v>
      </c>
      <c r="O58" s="32">
        <f t="shared" si="30"/>
        <v>-35.739291763416013</v>
      </c>
      <c r="P58" s="32">
        <f t="shared" si="30"/>
        <v>-38.500827986821996</v>
      </c>
      <c r="Q58" s="32">
        <f t="shared" si="30"/>
        <v>-41.144981412752578</v>
      </c>
      <c r="R58" s="32">
        <f t="shared" si="30"/>
        <v>-44.104105331318245</v>
      </c>
      <c r="S58" s="32">
        <f t="shared" si="30"/>
        <v>-46.762026293330528</v>
      </c>
      <c r="T58" s="32">
        <f t="shared" si="30"/>
        <v>-49.310635025406533</v>
      </c>
      <c r="U58" s="32">
        <f t="shared" si="30"/>
        <v>-51.860593116720956</v>
      </c>
      <c r="V58" s="32">
        <f t="shared" si="30"/>
        <v>-54.543582866030683</v>
      </c>
      <c r="W58" s="32">
        <f t="shared" si="30"/>
        <v>-57.042327343636288</v>
      </c>
      <c r="X58" s="32">
        <f t="shared" si="30"/>
        <v>-59.761129256259423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-1.4293447661374192</v>
      </c>
      <c r="F59" s="32">
        <f t="shared" ref="F59:I59" si="31">IFERROR(((F45/$D45)-1)*100,0)</f>
        <v>-2.3801145521374356</v>
      </c>
      <c r="G59" s="32">
        <f t="shared" si="31"/>
        <v>-2.9877682886303547</v>
      </c>
      <c r="H59" s="32">
        <f t="shared" si="31"/>
        <v>-4.4922557072882396</v>
      </c>
      <c r="I59" s="32">
        <f t="shared" si="31"/>
        <v>-5.4612094139800611</v>
      </c>
      <c r="J59" s="32">
        <f t="shared" ref="J59:X59" si="32">IFERROR(((J45/$D45)-1)*100,0)</f>
        <v>-5.2264377269506834</v>
      </c>
      <c r="K59" s="32">
        <f t="shared" si="32"/>
        <v>-6.4786197951183571</v>
      </c>
      <c r="L59" s="32">
        <f t="shared" si="32"/>
        <v>-6.6533940203155728</v>
      </c>
      <c r="M59" s="32">
        <f t="shared" si="32"/>
        <v>-7.4376760201693486</v>
      </c>
      <c r="N59" s="32">
        <f t="shared" si="32"/>
        <v>-8.4618309581674716</v>
      </c>
      <c r="O59" s="32">
        <f t="shared" si="32"/>
        <v>-10.145119462183228</v>
      </c>
      <c r="P59" s="32">
        <f t="shared" si="32"/>
        <v>-9.8302813630151142</v>
      </c>
      <c r="Q59" s="32">
        <f t="shared" si="32"/>
        <v>-11.539109206302346</v>
      </c>
      <c r="R59" s="32">
        <f t="shared" si="32"/>
        <v>-10.80762580828052</v>
      </c>
      <c r="S59" s="32">
        <f t="shared" si="32"/>
        <v>-11.779915831359066</v>
      </c>
      <c r="T59" s="32">
        <f t="shared" si="32"/>
        <v>-12.990862088494637</v>
      </c>
      <c r="U59" s="32">
        <f t="shared" si="32"/>
        <v>-13.572335788080581</v>
      </c>
      <c r="V59" s="32">
        <f t="shared" si="32"/>
        <v>-13.21516390959988</v>
      </c>
      <c r="W59" s="32">
        <f t="shared" si="32"/>
        <v>-14.042160328672503</v>
      </c>
      <c r="X59" s="32">
        <f t="shared" si="32"/>
        <v>-14.708878281249604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0</v>
      </c>
      <c r="F60" s="32">
        <f t="shared" ref="F60:I60" si="33">IFERROR(((F46/$D46)-1)*100,0)</f>
        <v>0</v>
      </c>
      <c r="G60" s="32">
        <f t="shared" si="33"/>
        <v>0</v>
      </c>
      <c r="H60" s="32">
        <f t="shared" si="33"/>
        <v>0</v>
      </c>
      <c r="I60" s="32">
        <f t="shared" si="33"/>
        <v>0</v>
      </c>
      <c r="J60" s="32">
        <f t="shared" ref="J60:X60" si="34">IFERROR(((J46/$D46)-1)*100,0)</f>
        <v>0</v>
      </c>
      <c r="K60" s="32">
        <f t="shared" si="34"/>
        <v>0</v>
      </c>
      <c r="L60" s="32">
        <f t="shared" si="34"/>
        <v>0</v>
      </c>
      <c r="M60" s="32">
        <f t="shared" si="34"/>
        <v>0</v>
      </c>
      <c r="N60" s="32">
        <f t="shared" si="34"/>
        <v>0</v>
      </c>
      <c r="O60" s="32">
        <f t="shared" si="34"/>
        <v>0</v>
      </c>
      <c r="P60" s="32">
        <f t="shared" si="34"/>
        <v>0</v>
      </c>
      <c r="Q60" s="32">
        <f t="shared" si="34"/>
        <v>0</v>
      </c>
      <c r="R60" s="32">
        <f t="shared" si="34"/>
        <v>0</v>
      </c>
      <c r="S60" s="32">
        <f t="shared" si="34"/>
        <v>0</v>
      </c>
      <c r="T60" s="32">
        <f t="shared" si="34"/>
        <v>0</v>
      </c>
      <c r="U60" s="32">
        <f t="shared" si="34"/>
        <v>0</v>
      </c>
      <c r="V60" s="32">
        <f t="shared" si="34"/>
        <v>0</v>
      </c>
      <c r="W60" s="32">
        <f t="shared" si="34"/>
        <v>0</v>
      </c>
      <c r="X60" s="32">
        <f t="shared" si="34"/>
        <v>0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-3.6311966193209311</v>
      </c>
      <c r="F61" s="32">
        <f t="shared" ref="F61:I61" si="36">IFERROR(((F47/$D47)-1)*100,0)</f>
        <v>-7.1966370527370094</v>
      </c>
      <c r="G61" s="32">
        <f t="shared" si="36"/>
        <v>-10.76923280691261</v>
      </c>
      <c r="H61" s="32">
        <f t="shared" si="36"/>
        <v>-14.263239200475997</v>
      </c>
      <c r="I61" s="32">
        <f t="shared" si="36"/>
        <v>-17.649694660657179</v>
      </c>
      <c r="J61" s="32">
        <f t="shared" ref="J61:X61" si="37">IFERROR(((J47/$D47)-1)*100,0)</f>
        <v>-21.264588074504896</v>
      </c>
      <c r="K61" s="32">
        <f t="shared" si="37"/>
        <v>-24.46992933058635</v>
      </c>
      <c r="L61" s="32">
        <f t="shared" si="37"/>
        <v>-27.506328967426587</v>
      </c>
      <c r="M61" s="32">
        <f t="shared" si="37"/>
        <v>-30.284398797717117</v>
      </c>
      <c r="N61" s="32">
        <f t="shared" si="37"/>
        <v>-32.956180645534339</v>
      </c>
      <c r="O61" s="32">
        <f t="shared" si="37"/>
        <v>-35.739291763416013</v>
      </c>
      <c r="P61" s="32">
        <f t="shared" si="37"/>
        <v>-38.500827986821996</v>
      </c>
      <c r="Q61" s="32">
        <f t="shared" si="37"/>
        <v>-41.144981412752578</v>
      </c>
      <c r="R61" s="32">
        <f t="shared" si="37"/>
        <v>-44.104105331318245</v>
      </c>
      <c r="S61" s="32">
        <f t="shared" si="37"/>
        <v>-46.762026293330528</v>
      </c>
      <c r="T61" s="32">
        <f t="shared" si="37"/>
        <v>-49.310635025406533</v>
      </c>
      <c r="U61" s="32">
        <f t="shared" si="37"/>
        <v>-51.860593116720956</v>
      </c>
      <c r="V61" s="32">
        <f t="shared" si="37"/>
        <v>-54.543582866030683</v>
      </c>
      <c r="W61" s="32">
        <f t="shared" si="37"/>
        <v>-57.042327343636288</v>
      </c>
      <c r="X61" s="32">
        <f t="shared" si="37"/>
        <v>-59.761129256259423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1.735565753664825</v>
      </c>
      <c r="F64" s="32">
        <f t="shared" ref="F64:I64" si="41">IFERROR(((F50/$D50)-1)*100,0)</f>
        <v>2.7312027444017284</v>
      </c>
      <c r="G64" s="32">
        <f t="shared" si="41"/>
        <v>3.2716553964458939</v>
      </c>
      <c r="H64" s="32">
        <f t="shared" si="41"/>
        <v>5.5835097389156374</v>
      </c>
      <c r="I64" s="32">
        <f t="shared" si="41"/>
        <v>8.1530213534574791</v>
      </c>
      <c r="J64" s="32">
        <f t="shared" ref="J64:X64" si="42">IFERROR(((J50/$D50)-1)*100,0)</f>
        <v>11.152888073959266</v>
      </c>
      <c r="K64" s="32">
        <f t="shared" si="42"/>
        <v>15.24974184672827</v>
      </c>
      <c r="L64" s="32">
        <f t="shared" si="42"/>
        <v>19.123550080216489</v>
      </c>
      <c r="M64" s="32">
        <f t="shared" si="42"/>
        <v>24.033203810563396</v>
      </c>
      <c r="N64" s="32">
        <f t="shared" si="42"/>
        <v>28.211944647606725</v>
      </c>
      <c r="O64" s="32">
        <f t="shared" si="42"/>
        <v>29.938809616180293</v>
      </c>
      <c r="P64" s="32">
        <f t="shared" si="42"/>
        <v>29.288429470626465</v>
      </c>
      <c r="Q64" s="32">
        <f t="shared" si="42"/>
        <v>28.984604987101402</v>
      </c>
      <c r="R64" s="32">
        <f t="shared" si="42"/>
        <v>31.159167596566494</v>
      </c>
      <c r="S64" s="32">
        <f t="shared" si="42"/>
        <v>33.18361244744812</v>
      </c>
      <c r="T64" s="32">
        <f t="shared" si="42"/>
        <v>37.094525948536592</v>
      </c>
      <c r="U64" s="32">
        <f t="shared" si="42"/>
        <v>41.90178309343402</v>
      </c>
      <c r="V64" s="32">
        <f t="shared" si="42"/>
        <v>43.938488752207739</v>
      </c>
      <c r="W64" s="32">
        <f t="shared" si="42"/>
        <v>38.378220143021345</v>
      </c>
      <c r="X64" s="32">
        <f t="shared" si="42"/>
        <v>40.261197054669438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28.552621282903065</v>
      </c>
      <c r="D67" s="30">
        <f>(D8/D7)*100</f>
        <v>24.845554322074758</v>
      </c>
      <c r="E67" s="30">
        <f t="shared" ref="E67:X67" si="43">(E8/E7)*100</f>
        <v>25.157985001843468</v>
      </c>
      <c r="F67" s="30">
        <f t="shared" si="43"/>
        <v>25.450278131703907</v>
      </c>
      <c r="G67" s="30">
        <f t="shared" si="43"/>
        <v>25.709004720383007</v>
      </c>
      <c r="H67" s="30">
        <f t="shared" si="43"/>
        <v>25.8992103537745</v>
      </c>
      <c r="I67" s="30">
        <f t="shared" si="43"/>
        <v>26.238935802891096</v>
      </c>
      <c r="J67" s="30">
        <f t="shared" si="43"/>
        <v>27.049706858806982</v>
      </c>
      <c r="K67" s="30">
        <f t="shared" si="43"/>
        <v>27.371628065824456</v>
      </c>
      <c r="L67" s="30">
        <f t="shared" si="43"/>
        <v>27.855057232788162</v>
      </c>
      <c r="M67" s="30">
        <f t="shared" si="43"/>
        <v>28.353173052571883</v>
      </c>
      <c r="N67" s="30">
        <f t="shared" si="43"/>
        <v>28.831232052028327</v>
      </c>
      <c r="O67" s="30">
        <f t="shared" si="43"/>
        <v>29.307846832523644</v>
      </c>
      <c r="P67" s="30">
        <f t="shared" si="43"/>
        <v>29.591580362249214</v>
      </c>
      <c r="Q67" s="30">
        <f t="shared" si="43"/>
        <v>29.987824358374144</v>
      </c>
      <c r="R67" s="30">
        <f t="shared" si="43"/>
        <v>30.274738688645492</v>
      </c>
      <c r="S67" s="30">
        <f t="shared" si="43"/>
        <v>30.570461584748131</v>
      </c>
      <c r="T67" s="30">
        <f t="shared" si="43"/>
        <v>30.88670656641813</v>
      </c>
      <c r="U67" s="30">
        <f t="shared" si="43"/>
        <v>31.129119286233216</v>
      </c>
      <c r="V67" s="30">
        <f t="shared" si="43"/>
        <v>31.439770816197726</v>
      </c>
      <c r="W67" s="30">
        <f t="shared" si="43"/>
        <v>31.622305927226265</v>
      </c>
      <c r="X67" s="30">
        <f t="shared" si="43"/>
        <v>32.032926923657776</v>
      </c>
    </row>
    <row r="68" spans="1:24" ht="15.75">
      <c r="B68" s="20" t="s">
        <v>38</v>
      </c>
      <c r="C68" s="31">
        <f t="shared" ref="C68:C69" si="44">AVERAGE(D68:X68)</f>
        <v>69.804119822513783</v>
      </c>
      <c r="D68" s="30">
        <f>(D9/D7)*100</f>
        <v>72.723002326945576</v>
      </c>
      <c r="E68" s="30">
        <f t="shared" ref="E68:X68" si="45">(E9/E7)*100</f>
        <v>72.505194364782213</v>
      </c>
      <c r="F68" s="30">
        <f t="shared" si="45"/>
        <v>72.303196500856629</v>
      </c>
      <c r="G68" s="30">
        <f t="shared" si="45"/>
        <v>72.129471289136177</v>
      </c>
      <c r="H68" s="30">
        <f t="shared" si="45"/>
        <v>72.031479656363189</v>
      </c>
      <c r="I68" s="30">
        <f t="shared" si="45"/>
        <v>71.77205836793263</v>
      </c>
      <c r="J68" s="30">
        <f t="shared" si="45"/>
        <v>71.014696603286595</v>
      </c>
      <c r="K68" s="30">
        <f t="shared" si="45"/>
        <v>70.787863825315384</v>
      </c>
      <c r="L68" s="30">
        <f t="shared" si="45"/>
        <v>70.384141414142093</v>
      </c>
      <c r="M68" s="30">
        <f t="shared" si="45"/>
        <v>69.967567146436508</v>
      </c>
      <c r="N68" s="30">
        <f t="shared" si="45"/>
        <v>69.565528779128655</v>
      </c>
      <c r="O68" s="30">
        <f t="shared" si="45"/>
        <v>69.164260460396221</v>
      </c>
      <c r="P68" s="30">
        <f t="shared" si="45"/>
        <v>68.947709226961749</v>
      </c>
      <c r="Q68" s="30">
        <f t="shared" si="45"/>
        <v>68.614156727359244</v>
      </c>
      <c r="R68" s="30">
        <f t="shared" si="45"/>
        <v>68.387219815435529</v>
      </c>
      <c r="S68" s="30">
        <f t="shared" si="45"/>
        <v>68.153513198875302</v>
      </c>
      <c r="T68" s="30">
        <f t="shared" si="45"/>
        <v>67.900941441857412</v>
      </c>
      <c r="U68" s="30">
        <f t="shared" si="45"/>
        <v>67.723936411714391</v>
      </c>
      <c r="V68" s="30">
        <f t="shared" si="45"/>
        <v>67.474842539459488</v>
      </c>
      <c r="W68" s="30">
        <f t="shared" si="45"/>
        <v>67.349090332427679</v>
      </c>
      <c r="X68" s="30">
        <f t="shared" si="45"/>
        <v>66.98664584397666</v>
      </c>
    </row>
    <row r="69" spans="1:24" ht="15.75">
      <c r="B69" s="20" t="s">
        <v>10</v>
      </c>
      <c r="C69" s="31">
        <f t="shared" si="44"/>
        <v>1.6432588945831612</v>
      </c>
      <c r="D69" s="30">
        <f t="shared" ref="D69:X69" si="46">(D10/D7)*100</f>
        <v>2.4314433509796785</v>
      </c>
      <c r="E69" s="30">
        <f t="shared" si="46"/>
        <v>2.3368206333743156</v>
      </c>
      <c r="F69" s="30">
        <f t="shared" si="46"/>
        <v>2.2465253674394523</v>
      </c>
      <c r="G69" s="30">
        <f t="shared" si="46"/>
        <v>2.1615239904808234</v>
      </c>
      <c r="H69" s="30">
        <f t="shared" si="46"/>
        <v>2.0693099898623135</v>
      </c>
      <c r="I69" s="30">
        <f t="shared" si="46"/>
        <v>1.98900582917629</v>
      </c>
      <c r="J69" s="30">
        <f t="shared" si="46"/>
        <v>1.9355965379064206</v>
      </c>
      <c r="K69" s="30">
        <f t="shared" si="46"/>
        <v>1.840508108860158</v>
      </c>
      <c r="L69" s="30">
        <f t="shared" si="46"/>
        <v>1.7608013530697271</v>
      </c>
      <c r="M69" s="30">
        <f t="shared" si="46"/>
        <v>1.6792598009916144</v>
      </c>
      <c r="N69" s="30">
        <f t="shared" si="46"/>
        <v>1.6032391688430163</v>
      </c>
      <c r="O69" s="30">
        <f t="shared" si="46"/>
        <v>1.5278927070801456</v>
      </c>
      <c r="P69" s="30">
        <f t="shared" si="46"/>
        <v>1.4607104107890272</v>
      </c>
      <c r="Q69" s="30">
        <f t="shared" si="46"/>
        <v>1.3980189142666228</v>
      </c>
      <c r="R69" s="30">
        <f t="shared" si="46"/>
        <v>1.3380414959189888</v>
      </c>
      <c r="S69" s="30">
        <f t="shared" si="46"/>
        <v>1.2760252163765604</v>
      </c>
      <c r="T69" s="30">
        <f t="shared" si="46"/>
        <v>1.2123519917244576</v>
      </c>
      <c r="U69" s="30">
        <f t="shared" si="46"/>
        <v>1.1469443020523822</v>
      </c>
      <c r="V69" s="30">
        <f t="shared" si="46"/>
        <v>1.0853866443427829</v>
      </c>
      <c r="W69" s="30">
        <f t="shared" si="46"/>
        <v>1.0286037403460613</v>
      </c>
      <c r="X69" s="30">
        <f t="shared" si="46"/>
        <v>0.98042723236555118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23.915178666863898</v>
      </c>
      <c r="D72" s="30">
        <f>(D13/D$10)*100</f>
        <v>18.214139474380868</v>
      </c>
      <c r="E72" s="30">
        <f t="shared" ref="E72:X72" si="47">(E13/E$10)*100</f>
        <v>18.553088901920219</v>
      </c>
      <c r="F72" s="30">
        <f t="shared" si="47"/>
        <v>18.980036844839077</v>
      </c>
      <c r="G72" s="30">
        <f t="shared" si="47"/>
        <v>19.492900967522374</v>
      </c>
      <c r="H72" s="30">
        <f t="shared" si="47"/>
        <v>19.877304776474087</v>
      </c>
      <c r="I72" s="30">
        <f t="shared" si="47"/>
        <v>20.361072914519013</v>
      </c>
      <c r="J72" s="30">
        <f t="shared" si="47"/>
        <v>21.139973933875435</v>
      </c>
      <c r="K72" s="30">
        <f t="shared" si="47"/>
        <v>21.614967606384937</v>
      </c>
      <c r="L72" s="30">
        <f t="shared" si="47"/>
        <v>22.285840736281035</v>
      </c>
      <c r="M72" s="30">
        <f t="shared" si="47"/>
        <v>22.820966726894504</v>
      </c>
      <c r="N72" s="30">
        <f t="shared" si="47"/>
        <v>23.31701345376996</v>
      </c>
      <c r="O72" s="30">
        <f t="shared" si="47"/>
        <v>23.745948313087283</v>
      </c>
      <c r="P72" s="30">
        <f t="shared" si="47"/>
        <v>24.615298026451502</v>
      </c>
      <c r="Q72" s="30">
        <f t="shared" si="47"/>
        <v>25.078636039445083</v>
      </c>
      <c r="R72" s="30">
        <f t="shared" si="47"/>
        <v>26.219296501664157</v>
      </c>
      <c r="S72" s="30">
        <f t="shared" si="47"/>
        <v>26.956248484583629</v>
      </c>
      <c r="T72" s="30">
        <f t="shared" si="47"/>
        <v>27.655612874198837</v>
      </c>
      <c r="U72" s="30">
        <f t="shared" si="47"/>
        <v>28.563087356294499</v>
      </c>
      <c r="V72" s="30">
        <f t="shared" si="47"/>
        <v>29.833725731206624</v>
      </c>
      <c r="W72" s="30">
        <f t="shared" si="47"/>
        <v>30.826043874367041</v>
      </c>
      <c r="X72" s="30">
        <f t="shared" si="47"/>
        <v>32.06754846598173</v>
      </c>
    </row>
    <row r="73" spans="1:24" ht="15.75">
      <c r="A73" s="36"/>
      <c r="B73" s="10" t="s">
        <v>11</v>
      </c>
      <c r="C73" s="31">
        <f>AVERAGE(D73:X73)</f>
        <v>0</v>
      </c>
      <c r="D73" s="30">
        <f>(D16/D$10)*100</f>
        <v>0</v>
      </c>
      <c r="E73" s="30">
        <f t="shared" ref="E73:X73" si="48">(E16/E$10)*100</f>
        <v>0</v>
      </c>
      <c r="F73" s="30">
        <f t="shared" si="48"/>
        <v>0</v>
      </c>
      <c r="G73" s="30">
        <f>(G16/G$10)*100</f>
        <v>0</v>
      </c>
      <c r="H73" s="30">
        <f t="shared" si="48"/>
        <v>0</v>
      </c>
      <c r="I73" s="30">
        <f t="shared" si="48"/>
        <v>0</v>
      </c>
      <c r="J73" s="30">
        <f t="shared" si="48"/>
        <v>0</v>
      </c>
      <c r="K73" s="30">
        <f t="shared" si="48"/>
        <v>0</v>
      </c>
      <c r="L73" s="30">
        <f t="shared" si="48"/>
        <v>0</v>
      </c>
      <c r="M73" s="30">
        <f t="shared" si="48"/>
        <v>0</v>
      </c>
      <c r="N73" s="30">
        <f t="shared" si="48"/>
        <v>0</v>
      </c>
      <c r="O73" s="30">
        <f t="shared" si="48"/>
        <v>0</v>
      </c>
      <c r="P73" s="30">
        <f t="shared" si="48"/>
        <v>0</v>
      </c>
      <c r="Q73" s="30">
        <f t="shared" si="48"/>
        <v>0</v>
      </c>
      <c r="R73" s="30">
        <f t="shared" si="48"/>
        <v>0</v>
      </c>
      <c r="S73" s="30">
        <f t="shared" si="48"/>
        <v>0</v>
      </c>
      <c r="T73" s="30">
        <f t="shared" si="48"/>
        <v>0</v>
      </c>
      <c r="U73" s="30">
        <f t="shared" si="48"/>
        <v>0</v>
      </c>
      <c r="V73" s="30">
        <f t="shared" si="48"/>
        <v>0</v>
      </c>
      <c r="W73" s="30">
        <f t="shared" si="48"/>
        <v>0</v>
      </c>
      <c r="X73" s="30">
        <f t="shared" si="48"/>
        <v>0</v>
      </c>
    </row>
    <row r="74" spans="1:24" ht="15.75">
      <c r="A74" s="36"/>
      <c r="B74" s="10" t="s">
        <v>12</v>
      </c>
      <c r="C74" s="31">
        <f>AVERAGE(D74:X74)</f>
        <v>76.084821333136119</v>
      </c>
      <c r="D74" s="30">
        <f>(D19/D$10)*100</f>
        <v>81.785860525619128</v>
      </c>
      <c r="E74" s="30">
        <f t="shared" ref="E74:X74" si="49">(E19/E$10)*100</f>
        <v>81.446911098079781</v>
      </c>
      <c r="F74" s="30">
        <f t="shared" si="49"/>
        <v>81.019963155160937</v>
      </c>
      <c r="G74" s="30">
        <f t="shared" si="49"/>
        <v>80.507099032477626</v>
      </c>
      <c r="H74" s="30">
        <f t="shared" si="49"/>
        <v>80.122695223525909</v>
      </c>
      <c r="I74" s="30">
        <f t="shared" si="49"/>
        <v>79.638927085480987</v>
      </c>
      <c r="J74" s="30">
        <f t="shared" si="49"/>
        <v>78.860026066124561</v>
      </c>
      <c r="K74" s="30">
        <f t="shared" si="49"/>
        <v>78.385032393615063</v>
      </c>
      <c r="L74" s="30">
        <f t="shared" si="49"/>
        <v>77.714159263718969</v>
      </c>
      <c r="M74" s="30">
        <f t="shared" si="49"/>
        <v>77.179033273105503</v>
      </c>
      <c r="N74" s="30">
        <f t="shared" si="49"/>
        <v>76.68298654623004</v>
      </c>
      <c r="O74" s="30">
        <f t="shared" si="49"/>
        <v>76.254051686912717</v>
      </c>
      <c r="P74" s="30">
        <f t="shared" si="49"/>
        <v>75.384701973548502</v>
      </c>
      <c r="Q74" s="30">
        <f t="shared" si="49"/>
        <v>74.921363960554913</v>
      </c>
      <c r="R74" s="30">
        <f t="shared" si="49"/>
        <v>73.780703498335853</v>
      </c>
      <c r="S74" s="30">
        <f t="shared" si="49"/>
        <v>73.043751515416375</v>
      </c>
      <c r="T74" s="30">
        <f t="shared" si="49"/>
        <v>72.344387125801163</v>
      </c>
      <c r="U74" s="30">
        <f t="shared" si="49"/>
        <v>71.436912643705526</v>
      </c>
      <c r="V74" s="30">
        <f t="shared" si="49"/>
        <v>70.166274268793387</v>
      </c>
      <c r="W74" s="30">
        <f t="shared" si="49"/>
        <v>69.173956125632955</v>
      </c>
      <c r="X74" s="30">
        <f t="shared" si="49"/>
        <v>67.93245153401827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83383077152.663773</v>
      </c>
      <c r="E147">
        <v>84436402526.986023</v>
      </c>
      <c r="F147">
        <v>85941153061.732071</v>
      </c>
      <c r="G147">
        <v>84534646570.163651</v>
      </c>
      <c r="H147">
        <v>86257026314.480423</v>
      </c>
      <c r="I147">
        <v>91337113863.602448</v>
      </c>
      <c r="J147">
        <v>99129483161.717148</v>
      </c>
      <c r="K147">
        <v>107578470874.9938</v>
      </c>
      <c r="L147">
        <v>114878376361.73711</v>
      </c>
      <c r="M147">
        <v>124830871014.2765</v>
      </c>
      <c r="N147">
        <v>125577028304.2332</v>
      </c>
      <c r="O147">
        <v>125780977963.48801</v>
      </c>
      <c r="P147">
        <v>120060438740.4865</v>
      </c>
      <c r="Q147">
        <v>118202507088.49429</v>
      </c>
      <c r="R147">
        <v>116342088245.53551</v>
      </c>
      <c r="S147">
        <v>120759339402.0793</v>
      </c>
      <c r="T147">
        <v>129675919017.0621</v>
      </c>
      <c r="U147">
        <v>136839029000.6467</v>
      </c>
      <c r="V147">
        <v>142966223946.67459</v>
      </c>
      <c r="W147">
        <v>128377605332.5374</v>
      </c>
      <c r="X147">
        <v>122760284534.64661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Wealth_NLD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2014-12-03T13:24:47Z</dcterms:modified>
</cp:coreProperties>
</file>