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MOZ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<sst xmlns="http://schemas.openxmlformats.org/spreadsheetml/2006/main" count="95" uniqueCount="65">
  <si>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</si>
  <si>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</si>
  <si>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</si>
  <si>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</si>
  <si>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</si>
  <si>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</si>
  <si>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</si>
  <si>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</si>
  <si>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</si>
  <si>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</si>
  <si>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</si>
  <si>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</si>
  <si>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</si>
  <si>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</si>
  <si>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</si>
  <si>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</si>
  <si>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</si>
  <si>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</si>
  <si>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</si>
  <si>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</si>
  <si>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</si>
  <si>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</si>
  <si>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</si>
  <si>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</si>
  <si>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</si>
  <si>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</si>
  <si>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</si>
  <si>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</si>
  <si>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</si>
  <si>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</si>
  <si>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</si>
  <si>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</si>
  <si>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</si>
  <si>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</si>
  <si>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</si>
  <si>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</si>
  <si>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</si>
  <si>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</si>
  <si>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</si>
  <si>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</si>
  <si>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</si>
  <si>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</si>
  <si>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</si>
  <si>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</si>
  <si>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</si>
  <si>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</si>
  <si>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</si>
  <si>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</si>
  <si>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</si>
  <si>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</si>
  <si>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</si>
  <si>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</si>
  <si>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</si>
  <si>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</si>
  <si>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</si>
  <si>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</si>
  <si>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</si>
  <si>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</si>
  <si>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</si>
  <si>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</si>
  <si>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</si>
  <si>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</si>
  <si>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</si>
  <si>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Mozambique</t>
  </si>
  <si>
    <t>MOZ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</si>
</sst>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Wealth_MOZ!$B$54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Wealth_MOZ!$D$52:$X$52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Wealth_MOZ!$D$54:$X$54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0.54319956918260637</c:v>
                </c:pt>
                <c:pt idx="2">
                  <c:v>-0.4213211613756096</c:v>
                </c:pt>
                <c:pt idx="3">
                  <c:v>-1.7423698217619243</c:v>
                </c:pt>
                <c:pt idx="4">
                  <c:v>-1.601763094256059</c:v>
                </c:pt>
                <c:pt idx="5">
                  <c:v>-0.74389243131701699</c:v>
                </c:pt>
                <c:pt idx="6">
                  <c:v>0.49966376456755945</c:v>
                </c:pt>
                <c:pt idx="7">
                  <c:v>2.9613642124524997</c:v>
                </c:pt>
                <c:pt idx="8">
                  <c:v>5.1285899455843387</c:v>
                </c:pt>
                <c:pt idx="9">
                  <c:v>8.3978401799340361</c:v>
                </c:pt>
                <c:pt idx="10">
                  <c:v>16.615639570007978</c:v>
                </c:pt>
                <c:pt idx="11">
                  <c:v>20.216403658793382</c:v>
                </c:pt>
                <c:pt idx="12">
                  <c:v>26.924452448825441</c:v>
                </c:pt>
                <c:pt idx="13">
                  <c:v>31.712011491921889</c:v>
                </c:pt>
                <c:pt idx="14">
                  <c:v>35.192374009557327</c:v>
                </c:pt>
                <c:pt idx="15">
                  <c:v>39.429169088969097</c:v>
                </c:pt>
                <c:pt idx="16">
                  <c:v>43.960486466302527</c:v>
                </c:pt>
                <c:pt idx="17">
                  <c:v>48.72707775595557</c:v>
                </c:pt>
                <c:pt idx="18">
                  <c:v>55.344555442303744</c:v>
                </c:pt>
                <c:pt idx="19">
                  <c:v>62.077789531364559</c:v>
                </c:pt>
                <c:pt idx="20" formatCode="_(* #,##0.0000_);_(* \(#,##0.0000\);_(* &quot;-&quot;??_);_(@_)">
                  <c:v>74.143132376946852</c:v>
                </c:pt>
              </c:numCache>
            </c:numRef>
          </c:val>
        </c:ser>
        <c:ser>
          <c:idx val="1"/>
          <c:order val="1"/>
          <c:tx>
            <c:strRef>
              <c:f>Wealth_MOZ!$B$55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Wealth_MOZ!$D$52:$X$52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Wealth_MOZ!$D$55:$X$55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2.3586089000926513E-2</c:v>
                </c:pt>
                <c:pt idx="2">
                  <c:v>-0.11098818105731434</c:v>
                </c:pt>
                <c:pt idx="3">
                  <c:v>-0.44413237434914876</c:v>
                </c:pt>
                <c:pt idx="4">
                  <c:v>-0.83213923899231323</c:v>
                </c:pt>
                <c:pt idx="5">
                  <c:v>-1.1393287914487682</c:v>
                </c:pt>
                <c:pt idx="6">
                  <c:v>-1.0834928671956123</c:v>
                </c:pt>
                <c:pt idx="7">
                  <c:v>-0.97159136515925226</c:v>
                </c:pt>
                <c:pt idx="8">
                  <c:v>-0.50974217892651996</c:v>
                </c:pt>
                <c:pt idx="9">
                  <c:v>-0.11114007373828061</c:v>
                </c:pt>
                <c:pt idx="10">
                  <c:v>0.15719240131741863</c:v>
                </c:pt>
                <c:pt idx="11">
                  <c:v>0.36096952837822993</c:v>
                </c:pt>
                <c:pt idx="12">
                  <c:v>0.5292472316249075</c:v>
                </c:pt>
                <c:pt idx="13">
                  <c:v>0.69144455281704431</c:v>
                </c:pt>
                <c:pt idx="14">
                  <c:v>0.81872525231765358</c:v>
                </c:pt>
                <c:pt idx="15">
                  <c:v>1.0596695609301099</c:v>
                </c:pt>
                <c:pt idx="16">
                  <c:v>1.765675815787171</c:v>
                </c:pt>
                <c:pt idx="17">
                  <c:v>2.8052807397928259</c:v>
                </c:pt>
                <c:pt idx="18">
                  <c:v>0.12324222419539677</c:v>
                </c:pt>
                <c:pt idx="19">
                  <c:v>1.336751695675753</c:v>
                </c:pt>
                <c:pt idx="20">
                  <c:v>2.4865649368982723</c:v>
                </c:pt>
              </c:numCache>
            </c:numRef>
          </c:val>
        </c:ser>
        <c:ser>
          <c:idx val="2"/>
          <c:order val="2"/>
          <c:tx>
            <c:strRef>
              <c:f>Wealth_MOZ!$B$56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Wealth_MOZ!$D$52:$X$52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Wealth_MOZ!$D$56:$X$56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-2.6952024405183961</c:v>
                </c:pt>
                <c:pt idx="2">
                  <c:v>-6.1415672350133343</c:v>
                </c:pt>
                <c:pt idx="3">
                  <c:v>-9.9067755472400538</c:v>
                </c:pt>
                <c:pt idx="4">
                  <c:v>-13.497032925411645</c:v>
                </c:pt>
                <c:pt idx="5">
                  <c:v>-16.668286233778517</c:v>
                </c:pt>
                <c:pt idx="6">
                  <c:v>-19.411577025994809</c:v>
                </c:pt>
                <c:pt idx="7">
                  <c:v>-21.847680262434221</c:v>
                </c:pt>
                <c:pt idx="8">
                  <c:v>-24.09955300669543</c:v>
                </c:pt>
                <c:pt idx="9">
                  <c:v>-26.311472689623539</c:v>
                </c:pt>
                <c:pt idx="10">
                  <c:v>-28.510006354408201</c:v>
                </c:pt>
                <c:pt idx="11">
                  <c:v>-30.663805289620015</c:v>
                </c:pt>
                <c:pt idx="12">
                  <c:v>-32.681435124697579</c:v>
                </c:pt>
                <c:pt idx="13">
                  <c:v>-34.73432340807652</c:v>
                </c:pt>
                <c:pt idx="14">
                  <c:v>-36.682910781918586</c:v>
                </c:pt>
                <c:pt idx="15">
                  <c:v>-38.574911984275872</c:v>
                </c:pt>
                <c:pt idx="16">
                  <c:v>-40.259218443513376</c:v>
                </c:pt>
                <c:pt idx="17">
                  <c:v>-41.92808708989557</c:v>
                </c:pt>
                <c:pt idx="18">
                  <c:v>-43.533108811156865</c:v>
                </c:pt>
                <c:pt idx="19">
                  <c:v>-44.979496176606574</c:v>
                </c:pt>
                <c:pt idx="20">
                  <c:v>-46.458435452236934</c:v>
                </c:pt>
              </c:numCache>
            </c:numRef>
          </c:val>
        </c:ser>
        <c:ser>
          <c:idx val="4"/>
          <c:order val="3"/>
          <c:tx>
            <c:strRef>
              <c:f>Wealth_MOZ!$B$53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Wealth_MOZ!$D$52:$X$52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Wealth_MOZ!$D$53:$X$53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-2.3395159319374415</c:v>
                </c:pt>
                <c:pt idx="2">
                  <c:v>-5.386520529394268</c:v>
                </c:pt>
                <c:pt idx="3">
                  <c:v>-8.7408276251339068</c:v>
                </c:pt>
                <c:pt idx="4">
                  <c:v>-11.914082368683554</c:v>
                </c:pt>
                <c:pt idx="5">
                  <c:v>-14.696327254007391</c:v>
                </c:pt>
                <c:pt idx="6">
                  <c:v>-17.058292187131773</c:v>
                </c:pt>
                <c:pt idx="7">
                  <c:v>-19.117876400416478</c:v>
                </c:pt>
                <c:pt idx="8">
                  <c:v>-20.98722018284629</c:v>
                </c:pt>
                <c:pt idx="9">
                  <c:v>-22.802647049284307</c:v>
                </c:pt>
                <c:pt idx="10">
                  <c:v>-24.505131779094924</c:v>
                </c:pt>
                <c:pt idx="11">
                  <c:v>-26.282210014692343</c:v>
                </c:pt>
                <c:pt idx="12">
                  <c:v>-27.871975898976377</c:v>
                </c:pt>
                <c:pt idx="13">
                  <c:v>-29.537683191256924</c:v>
                </c:pt>
                <c:pt idx="14">
                  <c:v>-31.146174155598782</c:v>
                </c:pt>
                <c:pt idx="15">
                  <c:v>-32.675966921230369</c:v>
                </c:pt>
                <c:pt idx="16">
                  <c:v>-33.969487487597675</c:v>
                </c:pt>
                <c:pt idx="17">
                  <c:v>-35.209634977123137</c:v>
                </c:pt>
                <c:pt idx="18">
                  <c:v>-36.735248841465683</c:v>
                </c:pt>
                <c:pt idx="19">
                  <c:v>-37.717504013329936</c:v>
                </c:pt>
                <c:pt idx="20">
                  <c:v>-38.611187124942482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Wealth_MOZ!$D$64:$X$64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2.4767443693230362</c:v>
                </c:pt>
                <c:pt idx="2">
                  <c:v>-5.941421508578526</c:v>
                </c:pt>
                <c:pt idx="3">
                  <c:v>-1.3895635011754282</c:v>
                </c:pt>
                <c:pt idx="4">
                  <c:v>0.91474182884589972</c:v>
                </c:pt>
                <c:pt idx="5">
                  <c:v>-0.22095449788962496</c:v>
                </c:pt>
                <c:pt idx="6">
                  <c:v>11.180603888261231</c:v>
                </c:pt>
                <c:pt idx="7">
                  <c:v>20.212460260169117</c:v>
                </c:pt>
                <c:pt idx="8">
                  <c:v>31.065129128652757</c:v>
                </c:pt>
                <c:pt idx="9">
                  <c:v>38.503340406857767</c:v>
                </c:pt>
                <c:pt idx="10">
                  <c:v>37.035410639368592</c:v>
                </c:pt>
                <c:pt idx="11">
                  <c:v>49.789258764999914</c:v>
                </c:pt>
                <c:pt idx="12">
                  <c:v>59.284367696702532</c:v>
                </c:pt>
                <c:pt idx="13">
                  <c:v>65.136463900380321</c:v>
                </c:pt>
                <c:pt idx="14">
                  <c:v>73.533280433548626</c:v>
                </c:pt>
                <c:pt idx="15">
                  <c:v>83.346051498671244</c:v>
                </c:pt>
                <c:pt idx="16">
                  <c:v>94.389790716444239</c:v>
                </c:pt>
                <c:pt idx="17">
                  <c:v>103.56931497192265</c:v>
                </c:pt>
                <c:pt idx="18">
                  <c:v>112.39584681968542</c:v>
                </c:pt>
                <c:pt idx="19">
                  <c:v>120.65506954143133</c:v>
                </c:pt>
                <c:pt idx="20">
                  <c:v>130.7491147691089</c:v>
                </c:pt>
              </c:numCache>
            </c:numRef>
          </c:val>
        </c:ser>
        <c:marker val="1"/>
        <c:axId val="76102656"/>
        <c:axId val="76112640"/>
      </c:lineChart>
      <c:catAx>
        <c:axId val="7610265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112640"/>
        <c:crosses val="autoZero"/>
        <c:auto val="1"/>
        <c:lblAlgn val="ctr"/>
        <c:lblOffset val="100"/>
      </c:catAx>
      <c:valAx>
        <c:axId val="7611264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1026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Wealth_MOZ!$B$40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Wealth_MOZ!$D$38:$X$38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Wealth_MOZ!$D$40:$X$40</c:f>
              <c:numCache>
                <c:formatCode>_(* #,##0_);_(* \(#,##0\);_(* "-"??_);_(@_)</c:formatCode>
                <c:ptCount val="21"/>
                <c:pt idx="0">
                  <c:v>458.39318902520034</c:v>
                </c:pt>
                <c:pt idx="1">
                  <c:v>460.88317885314768</c:v>
                </c:pt>
                <c:pt idx="2">
                  <c:v>456.46188151753267</c:v>
                </c:pt>
                <c:pt idx="3">
                  <c:v>450.40628443461316</c:v>
                </c:pt>
                <c:pt idx="4">
                  <c:v>451.05081609681127</c:v>
                </c:pt>
                <c:pt idx="5">
                  <c:v>454.98323678636916</c:v>
                </c:pt>
                <c:pt idx="6">
                  <c:v>460.68361369000496</c:v>
                </c:pt>
                <c:pt idx="7">
                  <c:v>471.96788087731238</c:v>
                </c:pt>
                <c:pt idx="8">
                  <c:v>481.90229602879015</c:v>
                </c:pt>
                <c:pt idx="9">
                  <c:v>496.88831643523957</c:v>
                </c:pt>
                <c:pt idx="10">
                  <c:v>534.55814912709297</c:v>
                </c:pt>
                <c:pt idx="11">
                  <c:v>551.06380646295065</c:v>
                </c:pt>
                <c:pt idx="12">
                  <c:v>581.81304523294489</c:v>
                </c:pt>
                <c:pt idx="13">
                  <c:v>603.75888980705906</c:v>
                </c:pt>
                <c:pt idx="14">
                  <c:v>619.71263454128598</c:v>
                </c:pt>
                <c:pt idx="15">
                  <c:v>639.1338146182643</c:v>
                </c:pt>
                <c:pt idx="16">
                  <c:v>659.9050648490761</c:v>
                </c:pt>
                <c:pt idx="17">
                  <c:v>681.75479466951413</c:v>
                </c:pt>
                <c:pt idx="18">
                  <c:v>712.08886166899651</c:v>
                </c:pt>
                <c:pt idx="19">
                  <c:v>742.95354813437427</c:v>
                </c:pt>
                <c:pt idx="20">
                  <c:v>798.26025797106286</c:v>
                </c:pt>
              </c:numCache>
            </c:numRef>
          </c:val>
        </c:ser>
        <c:ser>
          <c:idx val="1"/>
          <c:order val="1"/>
          <c:tx>
            <c:strRef>
              <c:f>Wealth_MOZ!$B$41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Wealth_MOZ!$D$38:$X$38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Wealth_MOZ!$D$41:$X$41</c:f>
              <c:numCache>
                <c:formatCode>General</c:formatCode>
                <c:ptCount val="21"/>
                <c:pt idx="0">
                  <c:v>2041.4150363180872</c:v>
                </c:pt>
                <c:pt idx="1">
                  <c:v>2041.8965262854317</c:v>
                </c:pt>
                <c:pt idx="2">
                  <c:v>2039.1493069014473</c:v>
                </c:pt>
                <c:pt idx="3">
                  <c:v>2032.3484512469672</c:v>
                </c:pt>
                <c:pt idx="4">
                  <c:v>2024.4276207701953</c:v>
                </c:pt>
                <c:pt idx="5">
                  <c:v>2018.156607056351</c:v>
                </c:pt>
                <c:pt idx="6">
                  <c:v>2019.2964500097221</c:v>
                </c:pt>
                <c:pt idx="7">
                  <c:v>2021.580824098158</c:v>
                </c:pt>
                <c:pt idx="8">
                  <c:v>2031.0090828310258</c:v>
                </c:pt>
                <c:pt idx="9">
                  <c:v>2039.146206141419</c:v>
                </c:pt>
                <c:pt idx="10">
                  <c:v>2044.6239856345303</c:v>
                </c:pt>
                <c:pt idx="11">
                  <c:v>2048.783922546927</c:v>
                </c:pt>
                <c:pt idx="12">
                  <c:v>2052.2191688837752</c:v>
                </c:pt>
                <c:pt idx="13">
                  <c:v>2055.5302893870967</c:v>
                </c:pt>
                <c:pt idx="14">
                  <c:v>2058.1286167250332</c:v>
                </c:pt>
                <c:pt idx="15">
                  <c:v>2063.0472900702002</c:v>
                </c:pt>
                <c:pt idx="16">
                  <c:v>2077.4598079141988</c:v>
                </c:pt>
                <c:pt idx="17">
                  <c:v>2098.6824591511531</c:v>
                </c:pt>
                <c:pt idx="18">
                  <c:v>2043.930921613905</c:v>
                </c:pt>
                <c:pt idx="19">
                  <c:v>2068.7036864318488</c:v>
                </c:pt>
                <c:pt idx="20">
                  <c:v>2092.1761468277418</c:v>
                </c:pt>
              </c:numCache>
            </c:numRef>
          </c:val>
        </c:ser>
        <c:ser>
          <c:idx val="2"/>
          <c:order val="2"/>
          <c:tx>
            <c:strRef>
              <c:f>Wealth_MOZ!$B$42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Wealth_MOZ!$D$38:$X$38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Wealth_MOZ!$D$42:$X$42</c:f>
              <c:numCache>
                <c:formatCode>_(* #,##0_);_(* \(#,##0\);_(* "-"??_);_(@_)</c:formatCode>
                <c:ptCount val="21"/>
                <c:pt idx="0">
                  <c:v>17277.824717125739</c:v>
                </c:pt>
                <c:pt idx="1">
                  <c:v>16812.152363681274</c:v>
                </c:pt>
                <c:pt idx="2">
                  <c:v>16216.695495375709</c:v>
                </c:pt>
                <c:pt idx="3">
                  <c:v>15566.149402954528</c:v>
                </c:pt>
                <c:pt idx="4">
                  <c:v>14945.831026260366</c:v>
                </c:pt>
                <c:pt idx="5">
                  <c:v>14397.907438304686</c:v>
                </c:pt>
                <c:pt idx="6">
                  <c:v>13923.926463744507</c:v>
                </c:pt>
                <c:pt idx="7">
                  <c:v>13503.020816624277</c:v>
                </c:pt>
                <c:pt idx="8">
                  <c:v>13113.946191018096</c:v>
                </c:pt>
                <c:pt idx="9">
                  <c:v>12731.774585318175</c:v>
                </c:pt>
                <c:pt idx="10">
                  <c:v>12351.91579236968</c:v>
                </c:pt>
                <c:pt idx="11">
                  <c:v>11979.786187584463</c:v>
                </c:pt>
                <c:pt idx="12">
                  <c:v>11631.183641239328</c:v>
                </c:pt>
                <c:pt idx="13">
                  <c:v>11276.489201998704</c:v>
                </c:pt>
                <c:pt idx="14">
                  <c:v>10939.815691086227</c:v>
                </c:pt>
                <c:pt idx="15">
                  <c:v>10612.919039697023</c:v>
                </c:pt>
                <c:pt idx="16">
                  <c:v>10321.907521970741</c:v>
                </c:pt>
                <c:pt idx="17">
                  <c:v>10033.563322489756</c:v>
                </c:pt>
                <c:pt idx="18">
                  <c:v>9756.2504828184356</c:v>
                </c:pt>
                <c:pt idx="19">
                  <c:v>9506.3462090853827</c:v>
                </c:pt>
                <c:pt idx="20">
                  <c:v>9250.817673369238</c:v>
                </c:pt>
              </c:numCache>
            </c:numRef>
          </c:val>
        </c:ser>
        <c:overlap val="100"/>
        <c:axId val="76883456"/>
        <c:axId val="76884992"/>
      </c:barChart>
      <c:catAx>
        <c:axId val="7688345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884992"/>
        <c:crosses val="autoZero"/>
        <c:auto val="1"/>
        <c:lblAlgn val="ctr"/>
        <c:lblOffset val="100"/>
      </c:catAx>
      <c:valAx>
        <c:axId val="7688499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883456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Wealth_MOZ!$B$67:$B$69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Wealth_MOZ!$C$67:$C$69</c:f>
              <c:numCache>
                <c:formatCode>_(* #,##0_);_(* \(#,##0\);_(* "-"??_);_(@_)</c:formatCode>
                <c:ptCount val="3"/>
                <c:pt idx="0">
                  <c:v>3.8483010353983369</c:v>
                </c:pt>
                <c:pt idx="1">
                  <c:v>13.717686055595689</c:v>
                </c:pt>
                <c:pt idx="2">
                  <c:v>82.434012909005972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Wealth_MOZ!$B$72:$B$75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Wealth_MOZ!$C$72:$C$75</c:f>
              <c:numCache>
                <c:formatCode>_(* #,##0_);_(* \(#,##0\);_(* "-"??_);_(@_)</c:formatCode>
                <c:ptCount val="4"/>
                <c:pt idx="0">
                  <c:v>18.007576487030224</c:v>
                </c:pt>
                <c:pt idx="1">
                  <c:v>80.558804702674294</c:v>
                </c:pt>
                <c:pt idx="2">
                  <c:v>1.4336188102955045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267929096571.73154</v>
      </c>
      <c r="E7" s="13">
        <f t="shared" ref="E7:X7" si="0">+E8+E9+E10</f>
        <v>267848313899.65796</v>
      </c>
      <c r="F7" s="13">
        <f t="shared" si="0"/>
        <v>267925932053.78854</v>
      </c>
      <c r="G7" s="13">
        <f t="shared" si="0"/>
        <v>268109070928.74261</v>
      </c>
      <c r="H7" s="13">
        <f t="shared" si="0"/>
        <v>268451595036.23514</v>
      </c>
      <c r="I7" s="13">
        <f t="shared" si="0"/>
        <v>268814022059.82617</v>
      </c>
      <c r="J7" s="13">
        <f t="shared" si="0"/>
        <v>269235562616.94382</v>
      </c>
      <c r="K7" s="13">
        <f t="shared" si="0"/>
        <v>269740313952.48074</v>
      </c>
      <c r="L7" s="13">
        <f t="shared" si="0"/>
        <v>270274643263.8324</v>
      </c>
      <c r="M7" s="13">
        <f t="shared" si="0"/>
        <v>270789740195.14996</v>
      </c>
      <c r="N7" s="13">
        <f t="shared" si="0"/>
        <v>271755777074.03003</v>
      </c>
      <c r="O7" s="13">
        <f t="shared" si="0"/>
        <v>272514658746.30032</v>
      </c>
      <c r="P7" s="13">
        <f t="shared" si="0"/>
        <v>273892443992.36908</v>
      </c>
      <c r="Q7" s="13">
        <f t="shared" si="0"/>
        <v>274827610877.50983</v>
      </c>
      <c r="R7" s="13">
        <f t="shared" si="0"/>
        <v>275706990722.41211</v>
      </c>
      <c r="S7" s="13">
        <f t="shared" si="0"/>
        <v>276554803095.18835</v>
      </c>
      <c r="T7" s="13">
        <f t="shared" si="0"/>
        <v>278044341711.20691</v>
      </c>
      <c r="U7" s="13">
        <f t="shared" si="0"/>
        <v>279490343934.09442</v>
      </c>
      <c r="V7" s="13">
        <f t="shared" si="0"/>
        <v>279435280625.81445</v>
      </c>
      <c r="W7" s="13">
        <f t="shared" si="0"/>
        <v>281572399743.07867</v>
      </c>
      <c r="X7" s="13">
        <f t="shared" si="0"/>
        <v>283993220947.72028</v>
      </c>
    </row>
    <row r="8" spans="1:24" s="22" customFormat="1" ht="15.75">
      <c r="A8" s="19">
        <v>1</v>
      </c>
      <c r="B8" s="20" t="s">
        <v>5</v>
      </c>
      <c r="C8" s="20"/>
      <c r="D8" s="21">
        <v>6209887369.6067553</v>
      </c>
      <c r="E8" s="21">
        <v>6391261533.8580742</v>
      </c>
      <c r="F8" s="21">
        <v>6535697448.7022467</v>
      </c>
      <c r="G8" s="21">
        <v>6690600688.6995621</v>
      </c>
      <c r="H8" s="21">
        <v>6950413875.5966978</v>
      </c>
      <c r="I8" s="21">
        <v>7249453564.1402473</v>
      </c>
      <c r="J8" s="21">
        <v>7561150858.3473883</v>
      </c>
      <c r="K8" s="21">
        <v>7958504114.9873791</v>
      </c>
      <c r="L8" s="21">
        <v>8334751280.9141569</v>
      </c>
      <c r="M8" s="21">
        <v>8812807205.188879</v>
      </c>
      <c r="N8" s="21">
        <v>9729308984.2589226</v>
      </c>
      <c r="O8" s="21">
        <v>10300187647.013788</v>
      </c>
      <c r="P8" s="21">
        <v>11170822686.546492</v>
      </c>
      <c r="Q8" s="21">
        <v>11906734499.715019</v>
      </c>
      <c r="R8" s="21">
        <v>12546879856.44899</v>
      </c>
      <c r="S8" s="21">
        <v>13274817638.360937</v>
      </c>
      <c r="T8" s="21">
        <v>14050007060.258562</v>
      </c>
      <c r="U8" s="21">
        <v>14869976078.599829</v>
      </c>
      <c r="V8" s="21">
        <v>15903009338.767527</v>
      </c>
      <c r="W8" s="21">
        <v>16982883176.059242</v>
      </c>
      <c r="X8" s="21">
        <v>18671918103.040504</v>
      </c>
    </row>
    <row r="9" spans="1:24" s="22" customFormat="1" ht="15.75">
      <c r="A9" s="19">
        <v>2</v>
      </c>
      <c r="B9" s="20" t="s">
        <v>38</v>
      </c>
      <c r="C9" s="20"/>
      <c r="D9" s="21">
        <v>27655204644.543888</v>
      </c>
      <c r="E9" s="21">
        <v>28315840810.334171</v>
      </c>
      <c r="F9" s="21">
        <v>29196880314.149174</v>
      </c>
      <c r="G9" s="21">
        <v>30189702980.408695</v>
      </c>
      <c r="H9" s="21">
        <v>31195176515.371452</v>
      </c>
      <c r="I9" s="21">
        <v>32156201427.015232</v>
      </c>
      <c r="J9" s="21">
        <v>33142496569.289425</v>
      </c>
      <c r="K9" s="21">
        <v>34088674164.560417</v>
      </c>
      <c r="L9" s="21">
        <v>35127360243.294746</v>
      </c>
      <c r="M9" s="21">
        <v>36166280798.954567</v>
      </c>
      <c r="N9" s="21">
        <v>37213497811.883041</v>
      </c>
      <c r="O9" s="21">
        <v>38294764785.712898</v>
      </c>
      <c r="P9" s="21">
        <v>39402651139.171028</v>
      </c>
      <c r="Q9" s="21">
        <v>40537131336.775536</v>
      </c>
      <c r="R9" s="21">
        <v>41669462657.128021</v>
      </c>
      <c r="S9" s="21">
        <v>42849519034.372818</v>
      </c>
      <c r="T9" s="21">
        <v>44231097052.230415</v>
      </c>
      <c r="U9" s="21">
        <v>45775047287.027466</v>
      </c>
      <c r="V9" s="21">
        <v>45646904879.311165</v>
      </c>
      <c r="W9" s="21">
        <v>47287684567.596855</v>
      </c>
      <c r="X9" s="21">
        <v>48937600589.0532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234064004557.5809</v>
      </c>
      <c r="E10" s="21">
        <f t="shared" ref="E10:X10" si="1">+E13+E16+E19+E23</f>
        <v>233141211555.4657</v>
      </c>
      <c r="F10" s="21">
        <f t="shared" si="1"/>
        <v>232193354290.93713</v>
      </c>
      <c r="G10" s="21">
        <f t="shared" si="1"/>
        <v>231228767259.63437</v>
      </c>
      <c r="H10" s="21">
        <f t="shared" si="1"/>
        <v>230306004645.267</v>
      </c>
      <c r="I10" s="21">
        <f t="shared" si="1"/>
        <v>229408367068.67068</v>
      </c>
      <c r="J10" s="21">
        <f t="shared" si="1"/>
        <v>228531915189.30701</v>
      </c>
      <c r="K10" s="21">
        <f t="shared" si="1"/>
        <v>227693135672.93295</v>
      </c>
      <c r="L10" s="21">
        <f t="shared" si="1"/>
        <v>226812531739.6235</v>
      </c>
      <c r="M10" s="21">
        <f t="shared" si="1"/>
        <v>225810652191.00653</v>
      </c>
      <c r="N10" s="21">
        <f t="shared" si="1"/>
        <v>224812970277.88806</v>
      </c>
      <c r="O10" s="21">
        <f t="shared" si="1"/>
        <v>223919706313.57364</v>
      </c>
      <c r="P10" s="21">
        <f t="shared" si="1"/>
        <v>223318970166.65155</v>
      </c>
      <c r="Q10" s="21">
        <f t="shared" si="1"/>
        <v>222383745041.01926</v>
      </c>
      <c r="R10" s="21">
        <f t="shared" si="1"/>
        <v>221490648208.83508</v>
      </c>
      <c r="S10" s="21">
        <f t="shared" si="1"/>
        <v>220430466422.45462</v>
      </c>
      <c r="T10" s="21">
        <f t="shared" si="1"/>
        <v>219763237598.71793</v>
      </c>
      <c r="U10" s="21">
        <f t="shared" si="1"/>
        <v>218845320568.46713</v>
      </c>
      <c r="V10" s="21">
        <f t="shared" si="1"/>
        <v>217885366407.73578</v>
      </c>
      <c r="W10" s="21">
        <f t="shared" si="1"/>
        <v>217301831999.42258</v>
      </c>
      <c r="X10" s="21">
        <f t="shared" si="1"/>
        <v>216383702255.62659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230834997926.95822</v>
      </c>
      <c r="E11" s="38">
        <f t="shared" ref="E11:X11" si="2">+E13+E16</f>
        <v>229912843065.47839</v>
      </c>
      <c r="F11" s="38">
        <f t="shared" si="2"/>
        <v>228965593553.8374</v>
      </c>
      <c r="G11" s="38">
        <f t="shared" si="2"/>
        <v>228001614275.42224</v>
      </c>
      <c r="H11" s="38">
        <f t="shared" si="2"/>
        <v>227079459413.94247</v>
      </c>
      <c r="I11" s="38">
        <f t="shared" si="2"/>
        <v>226182399202.62384</v>
      </c>
      <c r="J11" s="38">
        <f t="shared" si="2"/>
        <v>225306251199.77289</v>
      </c>
      <c r="K11" s="38">
        <f t="shared" si="2"/>
        <v>224467745172.16379</v>
      </c>
      <c r="L11" s="38">
        <f t="shared" si="2"/>
        <v>223587414727.61929</v>
      </c>
      <c r="M11" s="38">
        <f t="shared" si="2"/>
        <v>222585793473.96234</v>
      </c>
      <c r="N11" s="38">
        <f t="shared" si="2"/>
        <v>221588354661.9989</v>
      </c>
      <c r="O11" s="38">
        <f t="shared" si="2"/>
        <v>220695516124.77472</v>
      </c>
      <c r="P11" s="38">
        <f t="shared" si="2"/>
        <v>220095448506.0979</v>
      </c>
      <c r="Q11" s="38">
        <f t="shared" si="2"/>
        <v>219160785551.93832</v>
      </c>
      <c r="R11" s="38">
        <f t="shared" si="2"/>
        <v>218267947014.71414</v>
      </c>
      <c r="S11" s="38">
        <f t="shared" si="2"/>
        <v>217207810809.74857</v>
      </c>
      <c r="T11" s="38">
        <f t="shared" si="2"/>
        <v>216541204932.84229</v>
      </c>
      <c r="U11" s="38">
        <f t="shared" si="2"/>
        <v>215623652554.32404</v>
      </c>
      <c r="V11" s="38">
        <f t="shared" si="2"/>
        <v>214664275758.87036</v>
      </c>
      <c r="W11" s="38">
        <f t="shared" si="2"/>
        <v>214081318715.83484</v>
      </c>
      <c r="X11" s="38">
        <f t="shared" si="2"/>
        <v>213163766337.31653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3229006630.622674</v>
      </c>
      <c r="E12" s="38">
        <f t="shared" ref="E12:X12" si="3">+E23+E19</f>
        <v>3228368489.987318</v>
      </c>
      <c r="F12" s="38">
        <f t="shared" si="3"/>
        <v>3227760737.099719</v>
      </c>
      <c r="G12" s="38">
        <f t="shared" si="3"/>
        <v>3227152984.2121201</v>
      </c>
      <c r="H12" s="38">
        <f t="shared" si="3"/>
        <v>3226545231.3245211</v>
      </c>
      <c r="I12" s="38">
        <f t="shared" si="3"/>
        <v>3225967866.0468426</v>
      </c>
      <c r="J12" s="38">
        <f t="shared" si="3"/>
        <v>3225663989.5341253</v>
      </c>
      <c r="K12" s="38">
        <f t="shared" si="3"/>
        <v>3225390500.7691646</v>
      </c>
      <c r="L12" s="38">
        <f t="shared" si="3"/>
        <v>3225117012.0042038</v>
      </c>
      <c r="M12" s="38">
        <f t="shared" si="3"/>
        <v>3224858717.0442033</v>
      </c>
      <c r="N12" s="38">
        <f t="shared" si="3"/>
        <v>3224615615.889164</v>
      </c>
      <c r="O12" s="38">
        <f t="shared" si="3"/>
        <v>3224190188.7989264</v>
      </c>
      <c r="P12" s="38">
        <f t="shared" si="3"/>
        <v>3223521660.5536494</v>
      </c>
      <c r="Q12" s="38">
        <f t="shared" si="3"/>
        <v>3222959489.0809317</v>
      </c>
      <c r="R12" s="38">
        <f t="shared" si="3"/>
        <v>3222701194.1209316</v>
      </c>
      <c r="S12" s="38">
        <f t="shared" si="3"/>
        <v>3222655612.7060499</v>
      </c>
      <c r="T12" s="38">
        <f t="shared" si="3"/>
        <v>3222032665.8756542</v>
      </c>
      <c r="U12" s="38">
        <f t="shared" si="3"/>
        <v>3221668014.143095</v>
      </c>
      <c r="V12" s="38">
        <f t="shared" si="3"/>
        <v>3221090648.8654165</v>
      </c>
      <c r="W12" s="38">
        <f t="shared" si="3"/>
        <v>3220513283.5877385</v>
      </c>
      <c r="X12" s="38">
        <f t="shared" si="3"/>
        <v>3219935918.31006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39883763989.542793</v>
      </c>
      <c r="E13" s="13">
        <f t="shared" ref="E13:X13" si="4">+E14+E15</f>
        <v>39925588406.478134</v>
      </c>
      <c r="F13" s="13">
        <f t="shared" si="4"/>
        <v>39942318173.252274</v>
      </c>
      <c r="G13" s="13">
        <f t="shared" si="4"/>
        <v>39942318173.252274</v>
      </c>
      <c r="H13" s="13">
        <f t="shared" si="4"/>
        <v>39984142590.187614</v>
      </c>
      <c r="I13" s="13">
        <f t="shared" si="4"/>
        <v>40051061657.284164</v>
      </c>
      <c r="J13" s="13">
        <f t="shared" si="4"/>
        <v>40138892932.848381</v>
      </c>
      <c r="K13" s="13">
        <f t="shared" si="4"/>
        <v>40264366183.654411</v>
      </c>
      <c r="L13" s="13">
        <f t="shared" si="4"/>
        <v>40348015017.525093</v>
      </c>
      <c r="M13" s="13">
        <f t="shared" si="4"/>
        <v>40310373042.283287</v>
      </c>
      <c r="N13" s="13">
        <f t="shared" si="4"/>
        <v>40276913508.735016</v>
      </c>
      <c r="O13" s="13">
        <f t="shared" si="4"/>
        <v>40360562342.605698</v>
      </c>
      <c r="P13" s="13">
        <f t="shared" si="4"/>
        <v>40736982095.023781</v>
      </c>
      <c r="Q13" s="13">
        <f t="shared" si="4"/>
        <v>40778806511.959129</v>
      </c>
      <c r="R13" s="13">
        <f t="shared" si="4"/>
        <v>40862455345.829811</v>
      </c>
      <c r="S13" s="13">
        <f t="shared" si="4"/>
        <v>40778806511.959129</v>
      </c>
      <c r="T13" s="13">
        <f t="shared" si="4"/>
        <v>41029753013.571182</v>
      </c>
      <c r="U13" s="13">
        <f t="shared" si="4"/>
        <v>41029753013.571182</v>
      </c>
      <c r="V13" s="13">
        <f t="shared" si="4"/>
        <v>40987928596.635841</v>
      </c>
      <c r="W13" s="13">
        <f t="shared" si="4"/>
        <v>41322523932.118584</v>
      </c>
      <c r="X13" s="13">
        <f t="shared" si="4"/>
        <v>41322523932.118584</v>
      </c>
    </row>
    <row r="14" spans="1:24" ht="15.75">
      <c r="A14" s="8" t="s">
        <v>43</v>
      </c>
      <c r="B14" s="2" t="s">
        <v>27</v>
      </c>
      <c r="C14" s="10"/>
      <c r="D14" s="11">
        <v>3078277086.4412227</v>
      </c>
      <c r="E14" s="11">
        <v>3120101503.376565</v>
      </c>
      <c r="F14" s="11">
        <v>3136831270.1507025</v>
      </c>
      <c r="G14" s="11">
        <v>3136831270.1507025</v>
      </c>
      <c r="H14" s="11">
        <v>3178655687.0860448</v>
      </c>
      <c r="I14" s="11">
        <v>3245574754.1825933</v>
      </c>
      <c r="J14" s="11">
        <v>3333406029.7468128</v>
      </c>
      <c r="K14" s="11">
        <v>3458879280.5528412</v>
      </c>
      <c r="L14" s="11">
        <v>3542528114.4235263</v>
      </c>
      <c r="M14" s="11">
        <v>3504886139.1817179</v>
      </c>
      <c r="N14" s="11">
        <v>3471426605.6334438</v>
      </c>
      <c r="O14" s="11">
        <v>3555075439.5041294</v>
      </c>
      <c r="P14" s="11">
        <v>3931495191.9222136</v>
      </c>
      <c r="Q14" s="11">
        <v>3973319608.8575563</v>
      </c>
      <c r="R14" s="11">
        <v>4056968442.7282414</v>
      </c>
      <c r="S14" s="11">
        <v>3973319608.8575563</v>
      </c>
      <c r="T14" s="11">
        <v>4224266110.4696126</v>
      </c>
      <c r="U14" s="11">
        <v>4224266110.4696126</v>
      </c>
      <c r="V14" s="11">
        <v>4182441693.5342698</v>
      </c>
      <c r="W14" s="11">
        <v>4517037029.0170116</v>
      </c>
      <c r="X14" s="11">
        <v>4517037029.0170116</v>
      </c>
    </row>
    <row r="15" spans="1:24" ht="15.75">
      <c r="A15" s="8" t="s">
        <v>47</v>
      </c>
      <c r="B15" s="2" t="s">
        <v>6</v>
      </c>
      <c r="C15" s="10"/>
      <c r="D15" s="11">
        <v>36805486903.10157</v>
      </c>
      <c r="E15" s="11">
        <v>36805486903.10157</v>
      </c>
      <c r="F15" s="11">
        <v>36805486903.10157</v>
      </c>
      <c r="G15" s="11">
        <v>36805486903.10157</v>
      </c>
      <c r="H15" s="11">
        <v>36805486903.10157</v>
      </c>
      <c r="I15" s="11">
        <v>36805486903.10157</v>
      </c>
      <c r="J15" s="11">
        <v>36805486903.10157</v>
      </c>
      <c r="K15" s="11">
        <v>36805486903.10157</v>
      </c>
      <c r="L15" s="11">
        <v>36805486903.10157</v>
      </c>
      <c r="M15" s="11">
        <v>36805486903.10157</v>
      </c>
      <c r="N15" s="11">
        <v>36805486903.10157</v>
      </c>
      <c r="O15" s="11">
        <v>36805486903.10157</v>
      </c>
      <c r="P15" s="11">
        <v>36805486903.10157</v>
      </c>
      <c r="Q15" s="11">
        <v>36805486903.10157</v>
      </c>
      <c r="R15" s="11">
        <v>36805486903.10157</v>
      </c>
      <c r="S15" s="11">
        <v>36805486903.10157</v>
      </c>
      <c r="T15" s="11">
        <v>36805486903.10157</v>
      </c>
      <c r="U15" s="11">
        <v>36805486903.10157</v>
      </c>
      <c r="V15" s="11">
        <v>36805486903.10157</v>
      </c>
      <c r="W15" s="11">
        <v>36805486903.10157</v>
      </c>
      <c r="X15" s="11">
        <v>36805486903.10157</v>
      </c>
    </row>
    <row r="16" spans="1:24" ht="15.75">
      <c r="A16" s="15" t="s">
        <v>44</v>
      </c>
      <c r="B16" s="10" t="s">
        <v>11</v>
      </c>
      <c r="C16" s="10"/>
      <c r="D16" s="13">
        <f>+D17+D18</f>
        <v>190951233937.41544</v>
      </c>
      <c r="E16" s="13">
        <f t="shared" ref="E16:X16" si="5">+E17+E18</f>
        <v>189987254659.00027</v>
      </c>
      <c r="F16" s="13">
        <f t="shared" si="5"/>
        <v>189023275380.58514</v>
      </c>
      <c r="G16" s="13">
        <f t="shared" si="5"/>
        <v>188059296102.16998</v>
      </c>
      <c r="H16" s="13">
        <f t="shared" si="5"/>
        <v>187095316823.75485</v>
      </c>
      <c r="I16" s="13">
        <f t="shared" si="5"/>
        <v>186131337545.33966</v>
      </c>
      <c r="J16" s="13">
        <f t="shared" si="5"/>
        <v>185167358266.9245</v>
      </c>
      <c r="K16" s="13">
        <f t="shared" si="5"/>
        <v>184203378988.50937</v>
      </c>
      <c r="L16" s="13">
        <f t="shared" si="5"/>
        <v>183239399710.09421</v>
      </c>
      <c r="M16" s="13">
        <f t="shared" si="5"/>
        <v>182275420431.67905</v>
      </c>
      <c r="N16" s="13">
        <f t="shared" si="5"/>
        <v>181311441153.26389</v>
      </c>
      <c r="O16" s="13">
        <f t="shared" si="5"/>
        <v>180334953782.16901</v>
      </c>
      <c r="P16" s="13">
        <f t="shared" si="5"/>
        <v>179358466411.07413</v>
      </c>
      <c r="Q16" s="13">
        <f t="shared" si="5"/>
        <v>178381979039.97919</v>
      </c>
      <c r="R16" s="13">
        <f t="shared" si="5"/>
        <v>177405491668.88434</v>
      </c>
      <c r="S16" s="13">
        <f t="shared" si="5"/>
        <v>176429004297.78943</v>
      </c>
      <c r="T16" s="13">
        <f t="shared" si="5"/>
        <v>175511451919.27112</v>
      </c>
      <c r="U16" s="13">
        <f t="shared" si="5"/>
        <v>174593899540.75284</v>
      </c>
      <c r="V16" s="13">
        <f t="shared" si="5"/>
        <v>173676347162.23453</v>
      </c>
      <c r="W16" s="13">
        <f t="shared" si="5"/>
        <v>172758794783.71625</v>
      </c>
      <c r="X16" s="13">
        <f t="shared" si="5"/>
        <v>171841242405.19794</v>
      </c>
    </row>
    <row r="17" spans="1:24">
      <c r="A17" s="8" t="s">
        <v>45</v>
      </c>
      <c r="B17" s="2" t="s">
        <v>7</v>
      </c>
      <c r="C17" s="2"/>
      <c r="D17" s="14">
        <v>9718280953.0319386</v>
      </c>
      <c r="E17" s="14">
        <v>9670084247.3805141</v>
      </c>
      <c r="F17" s="14">
        <v>9621887541.7290859</v>
      </c>
      <c r="G17" s="14">
        <v>9573690836.0776577</v>
      </c>
      <c r="H17" s="14">
        <v>9525494130.4262314</v>
      </c>
      <c r="I17" s="14">
        <v>9477297424.774807</v>
      </c>
      <c r="J17" s="14">
        <v>9429100719.1233788</v>
      </c>
      <c r="K17" s="14">
        <v>9380904013.4719524</v>
      </c>
      <c r="L17" s="14">
        <v>9332707307.8205242</v>
      </c>
      <c r="M17" s="14">
        <v>9284510602.1690998</v>
      </c>
      <c r="N17" s="14">
        <v>9236313896.5176716</v>
      </c>
      <c r="O17" s="14">
        <v>9175609098.1865082</v>
      </c>
      <c r="P17" s="14">
        <v>9114904299.8553448</v>
      </c>
      <c r="Q17" s="14">
        <v>9054199501.5241814</v>
      </c>
      <c r="R17" s="14">
        <v>8993494703.1930161</v>
      </c>
      <c r="S17" s="14">
        <v>8932789904.8618526</v>
      </c>
      <c r="T17" s="14">
        <v>8931020099.1072845</v>
      </c>
      <c r="U17" s="14">
        <v>8929250293.3527184</v>
      </c>
      <c r="V17" s="14">
        <v>8927480487.5981503</v>
      </c>
      <c r="W17" s="14">
        <v>8925710681.8435802</v>
      </c>
      <c r="X17" s="14">
        <v>8923940876.0890121</v>
      </c>
    </row>
    <row r="18" spans="1:24">
      <c r="A18" s="8" t="s">
        <v>46</v>
      </c>
      <c r="B18" s="2" t="s">
        <v>62</v>
      </c>
      <c r="C18" s="2"/>
      <c r="D18" s="14">
        <v>181232952984.38348</v>
      </c>
      <c r="E18" s="14">
        <v>180317170411.61975</v>
      </c>
      <c r="F18" s="14">
        <v>179401387838.85605</v>
      </c>
      <c r="G18" s="14">
        <v>178485605266.09232</v>
      </c>
      <c r="H18" s="14">
        <v>177569822693.32861</v>
      </c>
      <c r="I18" s="14">
        <v>176654040120.56485</v>
      </c>
      <c r="J18" s="14">
        <v>175738257547.80112</v>
      </c>
      <c r="K18" s="14">
        <v>174822474975.03741</v>
      </c>
      <c r="L18" s="14">
        <v>173906692402.27368</v>
      </c>
      <c r="M18" s="14">
        <v>172990909829.50995</v>
      </c>
      <c r="N18" s="14">
        <v>172075127256.74622</v>
      </c>
      <c r="O18" s="14">
        <v>171159344683.98248</v>
      </c>
      <c r="P18" s="14">
        <v>170243562111.21878</v>
      </c>
      <c r="Q18" s="14">
        <v>169327779538.45502</v>
      </c>
      <c r="R18" s="14">
        <v>168411996965.69131</v>
      </c>
      <c r="S18" s="14">
        <v>167496214392.92758</v>
      </c>
      <c r="T18" s="14">
        <v>166580431820.16382</v>
      </c>
      <c r="U18" s="14">
        <v>165664649247.40012</v>
      </c>
      <c r="V18" s="14">
        <v>164748866674.63638</v>
      </c>
      <c r="W18" s="14">
        <v>163833084101.87268</v>
      </c>
      <c r="X18" s="14">
        <v>162917301529.10892</v>
      </c>
    </row>
    <row r="19" spans="1:24" ht="15.75">
      <c r="A19" s="15" t="s">
        <v>48</v>
      </c>
      <c r="B19" s="10" t="s">
        <v>12</v>
      </c>
      <c r="C19" s="10"/>
      <c r="D19" s="13">
        <f>+D20+D21+D22</f>
        <v>3229006630.622674</v>
      </c>
      <c r="E19" s="13">
        <f t="shared" ref="E19:X19" si="6">+E20+E21+E22</f>
        <v>3228368489.987318</v>
      </c>
      <c r="F19" s="13">
        <f t="shared" si="6"/>
        <v>3227760737.099719</v>
      </c>
      <c r="G19" s="13">
        <f t="shared" si="6"/>
        <v>3227152984.2121201</v>
      </c>
      <c r="H19" s="13">
        <f t="shared" si="6"/>
        <v>3226545231.3245211</v>
      </c>
      <c r="I19" s="13">
        <f t="shared" si="6"/>
        <v>3225967866.0468426</v>
      </c>
      <c r="J19" s="13">
        <f t="shared" si="6"/>
        <v>3225663989.5341253</v>
      </c>
      <c r="K19" s="13">
        <f t="shared" si="6"/>
        <v>3225390500.7691646</v>
      </c>
      <c r="L19" s="13">
        <f t="shared" si="6"/>
        <v>3225117012.0042038</v>
      </c>
      <c r="M19" s="13">
        <f t="shared" si="6"/>
        <v>3224858717.0442033</v>
      </c>
      <c r="N19" s="13">
        <f t="shared" si="6"/>
        <v>3224615615.889164</v>
      </c>
      <c r="O19" s="13">
        <f t="shared" si="6"/>
        <v>3224190188.7989264</v>
      </c>
      <c r="P19" s="13">
        <f t="shared" si="6"/>
        <v>3223521660.5536494</v>
      </c>
      <c r="Q19" s="13">
        <f t="shared" si="6"/>
        <v>3222959489.0809317</v>
      </c>
      <c r="R19" s="13">
        <f t="shared" si="6"/>
        <v>3222701194.1209316</v>
      </c>
      <c r="S19" s="13">
        <f t="shared" si="6"/>
        <v>3222655612.7060499</v>
      </c>
      <c r="T19" s="13">
        <f t="shared" si="6"/>
        <v>3222032665.8756542</v>
      </c>
      <c r="U19" s="13">
        <f t="shared" si="6"/>
        <v>3221668014.143095</v>
      </c>
      <c r="V19" s="13">
        <f t="shared" si="6"/>
        <v>3221090648.8654165</v>
      </c>
      <c r="W19" s="13">
        <f t="shared" si="6"/>
        <v>3220513283.5877385</v>
      </c>
      <c r="X19" s="13">
        <f t="shared" si="6"/>
        <v>3219935918.31006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3229006630.622674</v>
      </c>
      <c r="E22" s="11">
        <v>3228368489.987318</v>
      </c>
      <c r="F22" s="11">
        <v>3227760737.099719</v>
      </c>
      <c r="G22" s="11">
        <v>3227152984.2121201</v>
      </c>
      <c r="H22" s="11">
        <v>3226545231.3245211</v>
      </c>
      <c r="I22" s="11">
        <v>3225967866.0468426</v>
      </c>
      <c r="J22" s="11">
        <v>3225663989.5341253</v>
      </c>
      <c r="K22" s="11">
        <v>3225390500.7691646</v>
      </c>
      <c r="L22" s="11">
        <v>3225117012.0042038</v>
      </c>
      <c r="M22" s="11">
        <v>3224858717.0442033</v>
      </c>
      <c r="N22" s="11">
        <v>3224615615.889164</v>
      </c>
      <c r="O22" s="11">
        <v>3224190188.7989264</v>
      </c>
      <c r="P22" s="11">
        <v>3223521660.5536494</v>
      </c>
      <c r="Q22" s="11">
        <v>3222959489.0809317</v>
      </c>
      <c r="R22" s="11">
        <v>3222701194.1209316</v>
      </c>
      <c r="S22" s="11">
        <v>3222655612.7060499</v>
      </c>
      <c r="T22" s="11">
        <v>3222032665.8756542</v>
      </c>
      <c r="U22" s="11">
        <v>3221668014.143095</v>
      </c>
      <c r="V22" s="11">
        <v>3221090648.8654165</v>
      </c>
      <c r="W22" s="11">
        <v>3220513283.5877385</v>
      </c>
      <c r="X22" s="11">
        <v>3219935918.31006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2340265514.3128071</v>
      </c>
      <c r="E35" s="11">
        <v>2454938501.9797282</v>
      </c>
      <c r="F35" s="11">
        <v>2326512553.3151369</v>
      </c>
      <c r="G35" s="11">
        <v>2530481207.3036318</v>
      </c>
      <c r="H35" s="11">
        <v>2686330064.319272</v>
      </c>
      <c r="I35" s="11">
        <v>2746431599.2179551</v>
      </c>
      <c r="J35" s="11">
        <v>3152344934.561058</v>
      </c>
      <c r="K35" s="11">
        <v>3501773502.0189428</v>
      </c>
      <c r="L35" s="11">
        <v>3915979182.8880482</v>
      </c>
      <c r="M35" s="11">
        <v>4243608374.1889329</v>
      </c>
      <c r="N35" s="11">
        <v>4308632100.0333786</v>
      </c>
      <c r="O35" s="11">
        <v>4836636916.0403795</v>
      </c>
      <c r="P35" s="11">
        <v>5283168051.7363834</v>
      </c>
      <c r="Q35" s="11">
        <v>5625895717.8054876</v>
      </c>
      <c r="R35" s="11">
        <v>6069427544.7537336</v>
      </c>
      <c r="S35" s="11">
        <v>6578515399.2905331</v>
      </c>
      <c r="T35" s="11">
        <v>7149704601.7351141</v>
      </c>
      <c r="U35" s="11">
        <v>7670328250.0693903</v>
      </c>
      <c r="V35" s="11">
        <v>8194278256.0880623</v>
      </c>
      <c r="W35" s="11">
        <v>8713311425.4899006</v>
      </c>
      <c r="X35" s="11">
        <v>9324038006.0666218</v>
      </c>
    </row>
    <row r="36" spans="1:24" ht="15.75">
      <c r="A36" s="25">
        <v>5</v>
      </c>
      <c r="B36" s="9" t="s">
        <v>9</v>
      </c>
      <c r="C36" s="10"/>
      <c r="D36" s="11">
        <v>13547076</v>
      </c>
      <c r="E36" s="11">
        <v>13867421.999999998</v>
      </c>
      <c r="F36" s="11">
        <v>14318167</v>
      </c>
      <c r="G36" s="11">
        <v>14854590.000000004</v>
      </c>
      <c r="H36" s="11">
        <v>15409381</v>
      </c>
      <c r="I36" s="11">
        <v>15933452</v>
      </c>
      <c r="J36" s="11">
        <v>16412893.000000004</v>
      </c>
      <c r="K36" s="11">
        <v>16862385</v>
      </c>
      <c r="L36" s="11">
        <v>17295521</v>
      </c>
      <c r="M36" s="11">
        <v>17735992.000000004</v>
      </c>
      <c r="N36" s="11">
        <v>18200656.000000007</v>
      </c>
      <c r="O36" s="11">
        <v>18691460.999999996</v>
      </c>
      <c r="P36" s="11">
        <v>19200021</v>
      </c>
      <c r="Q36" s="11">
        <v>19721009</v>
      </c>
      <c r="R36" s="11">
        <v>20246287</v>
      </c>
      <c r="S36" s="11">
        <v>20770012.999999996</v>
      </c>
      <c r="T36" s="11">
        <v>21290951.999999993</v>
      </c>
      <c r="U36" s="11">
        <v>21811325.999999993</v>
      </c>
      <c r="V36" s="11">
        <v>22332899.999999993</v>
      </c>
      <c r="W36" s="11">
        <v>22858606.999999996</v>
      </c>
      <c r="X36" s="11">
        <v>23390764.999999996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19777.632942469027</v>
      </c>
      <c r="E39" s="11">
        <f t="shared" si="8"/>
        <v>19314.932068819857</v>
      </c>
      <c r="F39" s="11">
        <f t="shared" si="8"/>
        <v>18712.30668379469</v>
      </c>
      <c r="G39" s="11">
        <f t="shared" si="8"/>
        <v>18048.90413863611</v>
      </c>
      <c r="H39" s="11">
        <f t="shared" si="8"/>
        <v>17421.309463127374</v>
      </c>
      <c r="I39" s="11">
        <f t="shared" si="8"/>
        <v>16871.047282147407</v>
      </c>
      <c r="J39" s="11">
        <f t="shared" si="8"/>
        <v>16403.906527444233</v>
      </c>
      <c r="K39" s="11">
        <f t="shared" si="8"/>
        <v>15996.569521599746</v>
      </c>
      <c r="L39" s="11">
        <f t="shared" si="8"/>
        <v>15626.857569877911</v>
      </c>
      <c r="M39" s="11">
        <f t="shared" si="8"/>
        <v>15267.809107894833</v>
      </c>
      <c r="N39" s="11">
        <f t="shared" si="8"/>
        <v>14931.097927131303</v>
      </c>
      <c r="O39" s="11">
        <f t="shared" si="8"/>
        <v>14579.633916594341</v>
      </c>
      <c r="P39" s="11">
        <f t="shared" si="8"/>
        <v>14265.215855356048</v>
      </c>
      <c r="Q39" s="11">
        <f t="shared" si="8"/>
        <v>13935.77838119286</v>
      </c>
      <c r="R39" s="11">
        <f t="shared" si="8"/>
        <v>13617.656942352547</v>
      </c>
      <c r="S39" s="11">
        <f t="shared" si="8"/>
        <v>13315.100144385486</v>
      </c>
      <c r="T39" s="11">
        <f t="shared" si="8"/>
        <v>13059.272394734016</v>
      </c>
      <c r="U39" s="11">
        <f t="shared" si="8"/>
        <v>12814.000576310424</v>
      </c>
      <c r="V39" s="11">
        <f t="shared" si="8"/>
        <v>12512.270266101337</v>
      </c>
      <c r="W39" s="11">
        <f t="shared" si="8"/>
        <v>12318.003443651607</v>
      </c>
      <c r="X39" s="11">
        <f t="shared" si="8"/>
        <v>12141.254078168044</v>
      </c>
    </row>
    <row r="40" spans="1:24" ht="15.75">
      <c r="B40" s="20" t="s">
        <v>5</v>
      </c>
      <c r="C40" s="7"/>
      <c r="D40" s="11">
        <f t="shared" ref="D40:X40" si="9">+D8/D36</f>
        <v>458.39318902520034</v>
      </c>
      <c r="E40" s="11">
        <f t="shared" si="9"/>
        <v>460.88317885314768</v>
      </c>
      <c r="F40" s="11">
        <f t="shared" si="9"/>
        <v>456.46188151753267</v>
      </c>
      <c r="G40" s="11">
        <f t="shared" si="9"/>
        <v>450.40628443461316</v>
      </c>
      <c r="H40" s="11">
        <f t="shared" si="9"/>
        <v>451.05081609681127</v>
      </c>
      <c r="I40" s="11">
        <f t="shared" si="9"/>
        <v>454.98323678636916</v>
      </c>
      <c r="J40" s="11">
        <f t="shared" si="9"/>
        <v>460.68361369000496</v>
      </c>
      <c r="K40" s="11">
        <f t="shared" si="9"/>
        <v>471.96788087731238</v>
      </c>
      <c r="L40" s="11">
        <f t="shared" si="9"/>
        <v>481.90229602879015</v>
      </c>
      <c r="M40" s="11">
        <f t="shared" si="9"/>
        <v>496.88831643523957</v>
      </c>
      <c r="N40" s="11">
        <f t="shared" si="9"/>
        <v>534.55814912709297</v>
      </c>
      <c r="O40" s="11">
        <f t="shared" si="9"/>
        <v>551.06380646295065</v>
      </c>
      <c r="P40" s="11">
        <f t="shared" si="9"/>
        <v>581.81304523294489</v>
      </c>
      <c r="Q40" s="11">
        <f t="shared" si="9"/>
        <v>603.75888980705906</v>
      </c>
      <c r="R40" s="11">
        <f t="shared" si="9"/>
        <v>619.71263454128598</v>
      </c>
      <c r="S40" s="11">
        <f t="shared" si="9"/>
        <v>639.1338146182643</v>
      </c>
      <c r="T40" s="11">
        <f t="shared" si="9"/>
        <v>659.9050648490761</v>
      </c>
      <c r="U40" s="11">
        <f t="shared" si="9"/>
        <v>681.75479466951413</v>
      </c>
      <c r="V40" s="11">
        <f t="shared" si="9"/>
        <v>712.08886166899651</v>
      </c>
      <c r="W40" s="11">
        <f t="shared" si="9"/>
        <v>742.95354813437427</v>
      </c>
      <c r="X40" s="11">
        <f t="shared" si="9"/>
        <v>798.26025797106286</v>
      </c>
    </row>
    <row r="41" spans="1:24" ht="15.75">
      <c r="B41" s="20" t="s">
        <v>38</v>
      </c>
      <c r="C41" s="7"/>
      <c r="D41" s="37">
        <f>+D9/D36</f>
        <v>2041.4150363180872</v>
      </c>
      <c r="E41" s="37">
        <f t="shared" ref="E41:X41" si="10">+E9/E36</f>
        <v>2041.8965262854317</v>
      </c>
      <c r="F41" s="37">
        <f t="shared" si="10"/>
        <v>2039.1493069014473</v>
      </c>
      <c r="G41" s="37">
        <f t="shared" si="10"/>
        <v>2032.3484512469672</v>
      </c>
      <c r="H41" s="37">
        <f t="shared" si="10"/>
        <v>2024.4276207701953</v>
      </c>
      <c r="I41" s="37">
        <f t="shared" si="10"/>
        <v>2018.156607056351</v>
      </c>
      <c r="J41" s="37">
        <f t="shared" si="10"/>
        <v>2019.2964500097221</v>
      </c>
      <c r="K41" s="37">
        <f t="shared" si="10"/>
        <v>2021.580824098158</v>
      </c>
      <c r="L41" s="37">
        <f t="shared" si="10"/>
        <v>2031.0090828310258</v>
      </c>
      <c r="M41" s="37">
        <f t="shared" si="10"/>
        <v>2039.146206141419</v>
      </c>
      <c r="N41" s="37">
        <f t="shared" si="10"/>
        <v>2044.6239856345303</v>
      </c>
      <c r="O41" s="37">
        <f t="shared" si="10"/>
        <v>2048.783922546927</v>
      </c>
      <c r="P41" s="37">
        <f t="shared" si="10"/>
        <v>2052.2191688837752</v>
      </c>
      <c r="Q41" s="37">
        <f t="shared" si="10"/>
        <v>2055.5302893870967</v>
      </c>
      <c r="R41" s="37">
        <f t="shared" si="10"/>
        <v>2058.1286167250332</v>
      </c>
      <c r="S41" s="37">
        <f t="shared" si="10"/>
        <v>2063.0472900702002</v>
      </c>
      <c r="T41" s="37">
        <f t="shared" si="10"/>
        <v>2077.4598079141988</v>
      </c>
      <c r="U41" s="37">
        <f t="shared" si="10"/>
        <v>2098.6824591511531</v>
      </c>
      <c r="V41" s="37">
        <f t="shared" si="10"/>
        <v>2043.930921613905</v>
      </c>
      <c r="W41" s="37">
        <f t="shared" si="10"/>
        <v>2068.7036864318488</v>
      </c>
      <c r="X41" s="37">
        <f t="shared" si="10"/>
        <v>2092.1761468277418</v>
      </c>
    </row>
    <row r="42" spans="1:24" ht="15.75">
      <c r="B42" s="20" t="s">
        <v>10</v>
      </c>
      <c r="C42" s="9"/>
      <c r="D42" s="11">
        <f t="shared" ref="D42:X42" si="11">+D10/D36</f>
        <v>17277.824717125739</v>
      </c>
      <c r="E42" s="11">
        <f t="shared" si="11"/>
        <v>16812.152363681274</v>
      </c>
      <c r="F42" s="11">
        <f t="shared" si="11"/>
        <v>16216.695495375709</v>
      </c>
      <c r="G42" s="11">
        <f t="shared" si="11"/>
        <v>15566.149402954528</v>
      </c>
      <c r="H42" s="11">
        <f t="shared" si="11"/>
        <v>14945.831026260366</v>
      </c>
      <c r="I42" s="11">
        <f t="shared" si="11"/>
        <v>14397.907438304686</v>
      </c>
      <c r="J42" s="11">
        <f t="shared" si="11"/>
        <v>13923.926463744507</v>
      </c>
      <c r="K42" s="11">
        <f t="shared" si="11"/>
        <v>13503.020816624277</v>
      </c>
      <c r="L42" s="11">
        <f t="shared" si="11"/>
        <v>13113.946191018096</v>
      </c>
      <c r="M42" s="11">
        <f t="shared" si="11"/>
        <v>12731.774585318175</v>
      </c>
      <c r="N42" s="11">
        <f t="shared" si="11"/>
        <v>12351.91579236968</v>
      </c>
      <c r="O42" s="11">
        <f t="shared" si="11"/>
        <v>11979.786187584463</v>
      </c>
      <c r="P42" s="11">
        <f t="shared" si="11"/>
        <v>11631.183641239328</v>
      </c>
      <c r="Q42" s="11">
        <f t="shared" si="11"/>
        <v>11276.489201998704</v>
      </c>
      <c r="R42" s="11">
        <f t="shared" si="11"/>
        <v>10939.815691086227</v>
      </c>
      <c r="S42" s="11">
        <f t="shared" si="11"/>
        <v>10612.919039697023</v>
      </c>
      <c r="T42" s="11">
        <f t="shared" si="11"/>
        <v>10321.907521970741</v>
      </c>
      <c r="U42" s="11">
        <f t="shared" si="11"/>
        <v>10033.563322489756</v>
      </c>
      <c r="V42" s="11">
        <f t="shared" si="11"/>
        <v>9756.2504828184356</v>
      </c>
      <c r="W42" s="11">
        <f t="shared" si="11"/>
        <v>9506.3462090853827</v>
      </c>
      <c r="X42" s="11">
        <f t="shared" si="11"/>
        <v>9250.817673369238</v>
      </c>
    </row>
    <row r="43" spans="1:24" ht="15.75">
      <c r="B43" s="26" t="s">
        <v>32</v>
      </c>
      <c r="C43" s="9"/>
      <c r="D43" s="11">
        <f t="shared" ref="D43:X43" si="12">+D11/D36</f>
        <v>17039.470209435469</v>
      </c>
      <c r="E43" s="11">
        <f t="shared" si="12"/>
        <v>16579.35000935851</v>
      </c>
      <c r="F43" s="11">
        <f t="shared" si="12"/>
        <v>15991.264353449531</v>
      </c>
      <c r="G43" s="11">
        <f t="shared" si="12"/>
        <v>15348.899853541712</v>
      </c>
      <c r="H43" s="11">
        <f t="shared" si="12"/>
        <v>14736.44265230008</v>
      </c>
      <c r="I43" s="11">
        <f t="shared" si="12"/>
        <v>14195.442343732158</v>
      </c>
      <c r="J43" s="11">
        <f t="shared" si="12"/>
        <v>13727.39414067787</v>
      </c>
      <c r="K43" s="11">
        <f t="shared" si="12"/>
        <v>13311.743574361741</v>
      </c>
      <c r="L43" s="11">
        <f t="shared" si="12"/>
        <v>12927.47496462346</v>
      </c>
      <c r="M43" s="11">
        <f t="shared" si="12"/>
        <v>12549.948910326657</v>
      </c>
      <c r="N43" s="11">
        <f t="shared" si="12"/>
        <v>12174.745496096339</v>
      </c>
      <c r="O43" s="11">
        <f t="shared" si="12"/>
        <v>11807.290833219231</v>
      </c>
      <c r="P43" s="11">
        <f t="shared" si="12"/>
        <v>11463.292071716896</v>
      </c>
      <c r="Q43" s="11">
        <f t="shared" si="12"/>
        <v>11113.061484427006</v>
      </c>
      <c r="R43" s="11">
        <f t="shared" si="12"/>
        <v>10780.640767105304</v>
      </c>
      <c r="S43" s="11">
        <f t="shared" si="12"/>
        <v>10457.759983575774</v>
      </c>
      <c r="T43" s="11">
        <f t="shared" si="12"/>
        <v>10170.574097994413</v>
      </c>
      <c r="U43" s="11">
        <f t="shared" si="12"/>
        <v>9885.8571255284569</v>
      </c>
      <c r="V43" s="11">
        <f t="shared" si="12"/>
        <v>9612.0197448101426</v>
      </c>
      <c r="W43" s="11">
        <f t="shared" si="12"/>
        <v>9365.4577777130016</v>
      </c>
      <c r="X43" s="11">
        <f t="shared" si="12"/>
        <v>9113.1592462801691</v>
      </c>
    </row>
    <row r="44" spans="1:24" ht="15.75">
      <c r="B44" s="26" t="s">
        <v>33</v>
      </c>
      <c r="C44" s="9"/>
      <c r="D44" s="11">
        <f t="shared" ref="D44:X44" si="13">+D12/D36</f>
        <v>238.35450769027014</v>
      </c>
      <c r="E44" s="11">
        <f t="shared" si="13"/>
        <v>232.80235432276586</v>
      </c>
      <c r="F44" s="11">
        <f t="shared" si="13"/>
        <v>225.43114192617804</v>
      </c>
      <c r="G44" s="11">
        <f t="shared" si="13"/>
        <v>217.24954941281578</v>
      </c>
      <c r="H44" s="11">
        <f t="shared" si="13"/>
        <v>209.38837396028569</v>
      </c>
      <c r="I44" s="11">
        <f t="shared" si="13"/>
        <v>202.46509457252844</v>
      </c>
      <c r="J44" s="11">
        <f t="shared" si="13"/>
        <v>196.53232306663577</v>
      </c>
      <c r="K44" s="11">
        <f t="shared" si="13"/>
        <v>191.27724226253667</v>
      </c>
      <c r="L44" s="11">
        <f t="shared" si="13"/>
        <v>186.47122639463731</v>
      </c>
      <c r="M44" s="11">
        <f t="shared" si="13"/>
        <v>181.8256749915202</v>
      </c>
      <c r="N44" s="11">
        <f t="shared" si="13"/>
        <v>177.17029627334105</v>
      </c>
      <c r="O44" s="11">
        <f t="shared" si="13"/>
        <v>172.49535436523271</v>
      </c>
      <c r="P44" s="11">
        <f t="shared" si="13"/>
        <v>167.89156952243175</v>
      </c>
      <c r="Q44" s="11">
        <f t="shared" si="13"/>
        <v>163.42771757169888</v>
      </c>
      <c r="R44" s="11">
        <f t="shared" si="13"/>
        <v>159.1749239809221</v>
      </c>
      <c r="S44" s="11">
        <f t="shared" si="13"/>
        <v>155.159056121248</v>
      </c>
      <c r="T44" s="11">
        <f t="shared" si="13"/>
        <v>151.33342397632831</v>
      </c>
      <c r="U44" s="11">
        <f t="shared" si="13"/>
        <v>147.70619696129873</v>
      </c>
      <c r="V44" s="11">
        <f t="shared" si="13"/>
        <v>144.23073800829349</v>
      </c>
      <c r="W44" s="11">
        <f t="shared" si="13"/>
        <v>140.88843137238149</v>
      </c>
      <c r="X44" s="11">
        <f t="shared" si="13"/>
        <v>137.65842708906959</v>
      </c>
    </row>
    <row r="45" spans="1:24" ht="15.75">
      <c r="B45" s="10" t="s">
        <v>31</v>
      </c>
      <c r="C45" s="9"/>
      <c r="D45" s="11">
        <f t="shared" ref="D45:X45" si="14">+D13/D36</f>
        <v>2944.0865312590549</v>
      </c>
      <c r="E45" s="11">
        <f t="shared" si="14"/>
        <v>2879.0923364471159</v>
      </c>
      <c r="F45" s="11">
        <f t="shared" si="14"/>
        <v>2789.625108664557</v>
      </c>
      <c r="G45" s="11">
        <f t="shared" si="14"/>
        <v>2688.8872848898732</v>
      </c>
      <c r="H45" s="11">
        <f t="shared" si="14"/>
        <v>2594.7922625955975</v>
      </c>
      <c r="I45" s="11">
        <f t="shared" si="14"/>
        <v>2513.6462366902142</v>
      </c>
      <c r="J45" s="11">
        <f t="shared" si="14"/>
        <v>2445.5708651027198</v>
      </c>
      <c r="K45" s="11">
        <f t="shared" si="14"/>
        <v>2387.8215438477068</v>
      </c>
      <c r="L45" s="11">
        <f t="shared" si="14"/>
        <v>2332.8591846134668</v>
      </c>
      <c r="M45" s="11">
        <f t="shared" si="14"/>
        <v>2272.8005877699584</v>
      </c>
      <c r="N45" s="11">
        <f t="shared" si="14"/>
        <v>2212.9374627340353</v>
      </c>
      <c r="O45" s="11">
        <f t="shared" si="14"/>
        <v>2159.3048474169946</v>
      </c>
      <c r="P45" s="11">
        <f t="shared" si="14"/>
        <v>2121.7154968228306</v>
      </c>
      <c r="Q45" s="11">
        <f t="shared" si="14"/>
        <v>2067.7849957859221</v>
      </c>
      <c r="R45" s="11">
        <f t="shared" si="14"/>
        <v>2018.2690952582966</v>
      </c>
      <c r="S45" s="11">
        <f t="shared" si="14"/>
        <v>1963.3500716614446</v>
      </c>
      <c r="T45" s="11">
        <f t="shared" si="14"/>
        <v>1927.0980937616691</v>
      </c>
      <c r="U45" s="11">
        <f t="shared" si="14"/>
        <v>1881.1214418404088</v>
      </c>
      <c r="V45" s="11">
        <f t="shared" si="14"/>
        <v>1835.315995532862</v>
      </c>
      <c r="W45" s="11">
        <f t="shared" si="14"/>
        <v>1807.7446246885731</v>
      </c>
      <c r="X45" s="11">
        <f t="shared" si="14"/>
        <v>1766.6170359164648</v>
      </c>
    </row>
    <row r="46" spans="1:24" ht="15.75">
      <c r="B46" s="10" t="s">
        <v>11</v>
      </c>
      <c r="C46" s="9"/>
      <c r="D46" s="11">
        <f t="shared" ref="D46:X46" si="15">+D16/D36</f>
        <v>14095.383678176415</v>
      </c>
      <c r="E46" s="11">
        <f t="shared" si="15"/>
        <v>13700.257672911397</v>
      </c>
      <c r="F46" s="11">
        <f t="shared" si="15"/>
        <v>13201.639244784974</v>
      </c>
      <c r="G46" s="11">
        <f t="shared" si="15"/>
        <v>12660.01256865184</v>
      </c>
      <c r="H46" s="11">
        <f t="shared" si="15"/>
        <v>12141.650389704482</v>
      </c>
      <c r="I46" s="11">
        <f t="shared" si="15"/>
        <v>11681.796107041942</v>
      </c>
      <c r="J46" s="11">
        <f t="shared" si="15"/>
        <v>11281.823275575151</v>
      </c>
      <c r="K46" s="11">
        <f t="shared" si="15"/>
        <v>10923.922030514033</v>
      </c>
      <c r="L46" s="11">
        <f t="shared" si="15"/>
        <v>10594.615780009992</v>
      </c>
      <c r="M46" s="11">
        <f t="shared" si="15"/>
        <v>10277.148322556697</v>
      </c>
      <c r="N46" s="11">
        <f t="shared" si="15"/>
        <v>9961.8080333623038</v>
      </c>
      <c r="O46" s="11">
        <f t="shared" si="15"/>
        <v>9647.9859858022355</v>
      </c>
      <c r="P46" s="11">
        <f t="shared" si="15"/>
        <v>9341.5765748940648</v>
      </c>
      <c r="Q46" s="11">
        <f t="shared" si="15"/>
        <v>9045.2764886410823</v>
      </c>
      <c r="R46" s="11">
        <f t="shared" si="15"/>
        <v>8762.3716718470077</v>
      </c>
      <c r="S46" s="11">
        <f t="shared" si="15"/>
        <v>8494.4099119143284</v>
      </c>
      <c r="T46" s="11">
        <f t="shared" si="15"/>
        <v>8243.4760042327453</v>
      </c>
      <c r="U46" s="11">
        <f t="shared" si="15"/>
        <v>8004.7356836880481</v>
      </c>
      <c r="V46" s="11">
        <f t="shared" si="15"/>
        <v>7776.7037492772806</v>
      </c>
      <c r="W46" s="11">
        <f t="shared" si="15"/>
        <v>7557.7131530244287</v>
      </c>
      <c r="X46" s="11">
        <f t="shared" si="15"/>
        <v>7346.5422103637038</v>
      </c>
    </row>
    <row r="47" spans="1:24" ht="15.75">
      <c r="B47" s="10" t="s">
        <v>12</v>
      </c>
      <c r="C47" s="9"/>
      <c r="D47" s="11">
        <f t="shared" ref="D47:X47" si="16">+D19/D36</f>
        <v>238.35450769027014</v>
      </c>
      <c r="E47" s="11">
        <f t="shared" si="16"/>
        <v>232.80235432276586</v>
      </c>
      <c r="F47" s="11">
        <f t="shared" si="16"/>
        <v>225.43114192617804</v>
      </c>
      <c r="G47" s="11">
        <f t="shared" si="16"/>
        <v>217.24954941281578</v>
      </c>
      <c r="H47" s="11">
        <f t="shared" si="16"/>
        <v>209.38837396028569</v>
      </c>
      <c r="I47" s="11">
        <f t="shared" si="16"/>
        <v>202.46509457252844</v>
      </c>
      <c r="J47" s="11">
        <f t="shared" si="16"/>
        <v>196.53232306663577</v>
      </c>
      <c r="K47" s="11">
        <f t="shared" si="16"/>
        <v>191.27724226253667</v>
      </c>
      <c r="L47" s="11">
        <f t="shared" si="16"/>
        <v>186.47122639463731</v>
      </c>
      <c r="M47" s="11">
        <f t="shared" si="16"/>
        <v>181.8256749915202</v>
      </c>
      <c r="N47" s="11">
        <f t="shared" si="16"/>
        <v>177.17029627334105</v>
      </c>
      <c r="O47" s="11">
        <f t="shared" si="16"/>
        <v>172.49535436523271</v>
      </c>
      <c r="P47" s="11">
        <f t="shared" si="16"/>
        <v>167.89156952243175</v>
      </c>
      <c r="Q47" s="11">
        <f t="shared" si="16"/>
        <v>163.42771757169888</v>
      </c>
      <c r="R47" s="11">
        <f t="shared" si="16"/>
        <v>159.1749239809221</v>
      </c>
      <c r="S47" s="11">
        <f t="shared" si="16"/>
        <v>155.159056121248</v>
      </c>
      <c r="T47" s="11">
        <f t="shared" si="16"/>
        <v>151.33342397632831</v>
      </c>
      <c r="U47" s="11">
        <f t="shared" si="16"/>
        <v>147.70619696129873</v>
      </c>
      <c r="V47" s="11">
        <f t="shared" si="16"/>
        <v>144.23073800829349</v>
      </c>
      <c r="W47" s="11">
        <f t="shared" si="16"/>
        <v>140.88843137238149</v>
      </c>
      <c r="X47" s="11">
        <f t="shared" si="16"/>
        <v>137.65842708906959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172.75060052167768</v>
      </c>
      <c r="E50" s="11">
        <f t="shared" ref="E50:X50" si="18">+E35/E36</f>
        <v>177.02919129307008</v>
      </c>
      <c r="F50" s="11">
        <f t="shared" si="18"/>
        <v>162.48675918608416</v>
      </c>
      <c r="G50" s="11">
        <f t="shared" si="18"/>
        <v>170.35012122876708</v>
      </c>
      <c r="H50" s="11">
        <f t="shared" si="18"/>
        <v>174.33082252423196</v>
      </c>
      <c r="I50" s="11">
        <f t="shared" si="18"/>
        <v>172.36890029969371</v>
      </c>
      <c r="J50" s="11">
        <f t="shared" si="18"/>
        <v>192.06516088059902</v>
      </c>
      <c r="K50" s="11">
        <f t="shared" si="18"/>
        <v>207.6677470013253</v>
      </c>
      <c r="L50" s="11">
        <f t="shared" si="18"/>
        <v>226.41579764425992</v>
      </c>
      <c r="M50" s="11">
        <f t="shared" si="18"/>
        <v>239.26535229543023</v>
      </c>
      <c r="N50" s="11">
        <f t="shared" si="18"/>
        <v>236.72949480685625</v>
      </c>
      <c r="O50" s="11">
        <f t="shared" si="18"/>
        <v>258.76184403350709</v>
      </c>
      <c r="P50" s="11">
        <f t="shared" si="18"/>
        <v>275.16470173321079</v>
      </c>
      <c r="Q50" s="11">
        <f t="shared" si="18"/>
        <v>285.27423306817047</v>
      </c>
      <c r="R50" s="11">
        <f t="shared" si="18"/>
        <v>299.77978405392224</v>
      </c>
      <c r="S50" s="11">
        <f t="shared" si="18"/>
        <v>316.731404996739</v>
      </c>
      <c r="T50" s="11">
        <f t="shared" si="18"/>
        <v>335.80953081548989</v>
      </c>
      <c r="U50" s="11">
        <f t="shared" si="18"/>
        <v>351.66721409186187</v>
      </c>
      <c r="V50" s="11">
        <f t="shared" si="18"/>
        <v>366.91510086410921</v>
      </c>
      <c r="W50" s="11">
        <f t="shared" si="18"/>
        <v>381.18295771434811</v>
      </c>
      <c r="X50" s="11">
        <f t="shared" si="18"/>
        <v>398.62048146209082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-2.3395159319374415</v>
      </c>
      <c r="F53" s="32">
        <f>IFERROR(((F39/$D39)-1)*100,0)</f>
        <v>-5.386520529394268</v>
      </c>
      <c r="G53" s="32">
        <f>IFERROR(((G39/$D39)-1)*100,0)</f>
        <v>-8.7408276251339068</v>
      </c>
      <c r="H53" s="32">
        <f t="shared" ref="H53:X53" si="19">IFERROR(((H39/$D39)-1)*100,0)</f>
        <v>-11.914082368683554</v>
      </c>
      <c r="I53" s="32">
        <f t="shared" si="19"/>
        <v>-14.696327254007391</v>
      </c>
      <c r="J53" s="32">
        <f t="shared" si="19"/>
        <v>-17.058292187131773</v>
      </c>
      <c r="K53" s="32">
        <f t="shared" si="19"/>
        <v>-19.117876400416478</v>
      </c>
      <c r="L53" s="32">
        <f t="shared" si="19"/>
        <v>-20.98722018284629</v>
      </c>
      <c r="M53" s="32">
        <f t="shared" si="19"/>
        <v>-22.802647049284307</v>
      </c>
      <c r="N53" s="32">
        <f t="shared" si="19"/>
        <v>-24.505131779094924</v>
      </c>
      <c r="O53" s="32">
        <f t="shared" si="19"/>
        <v>-26.282210014692343</v>
      </c>
      <c r="P53" s="32">
        <f t="shared" si="19"/>
        <v>-27.871975898976377</v>
      </c>
      <c r="Q53" s="32">
        <f t="shared" si="19"/>
        <v>-29.537683191256924</v>
      </c>
      <c r="R53" s="32">
        <f t="shared" si="19"/>
        <v>-31.146174155598782</v>
      </c>
      <c r="S53" s="32">
        <f t="shared" si="19"/>
        <v>-32.675966921230369</v>
      </c>
      <c r="T53" s="32">
        <f t="shared" si="19"/>
        <v>-33.969487487597675</v>
      </c>
      <c r="U53" s="32">
        <f t="shared" si="19"/>
        <v>-35.209634977123137</v>
      </c>
      <c r="V53" s="32">
        <f t="shared" si="19"/>
        <v>-36.735248841465683</v>
      </c>
      <c r="W53" s="32">
        <f t="shared" si="19"/>
        <v>-37.717504013329936</v>
      </c>
      <c r="X53" s="32">
        <f t="shared" si="19"/>
        <v>-38.611187124942482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0.54319956918260637</v>
      </c>
      <c r="F54" s="32">
        <f t="shared" ref="F54:I54" si="21">IFERROR(((F40/$D40)-1)*100,0)</f>
        <v>-0.4213211613756096</v>
      </c>
      <c r="G54" s="32">
        <f t="shared" si="21"/>
        <v>-1.7423698217619243</v>
      </c>
      <c r="H54" s="32">
        <f t="shared" si="21"/>
        <v>-1.601763094256059</v>
      </c>
      <c r="I54" s="32">
        <f t="shared" si="21"/>
        <v>-0.74389243131701699</v>
      </c>
      <c r="J54" s="32">
        <f t="shared" ref="J54:X54" si="22">IFERROR(((J40/$D40)-1)*100,0)</f>
        <v>0.49966376456755945</v>
      </c>
      <c r="K54" s="32">
        <f t="shared" si="22"/>
        <v>2.9613642124524997</v>
      </c>
      <c r="L54" s="32">
        <f t="shared" si="22"/>
        <v>5.1285899455843387</v>
      </c>
      <c r="M54" s="32">
        <f t="shared" si="22"/>
        <v>8.3978401799340361</v>
      </c>
      <c r="N54" s="32">
        <f t="shared" si="22"/>
        <v>16.615639570007978</v>
      </c>
      <c r="O54" s="32">
        <f t="shared" si="22"/>
        <v>20.216403658793382</v>
      </c>
      <c r="P54" s="32">
        <f t="shared" si="22"/>
        <v>26.924452448825441</v>
      </c>
      <c r="Q54" s="32">
        <f t="shared" si="22"/>
        <v>31.712011491921889</v>
      </c>
      <c r="R54" s="32">
        <f t="shared" si="22"/>
        <v>35.192374009557327</v>
      </c>
      <c r="S54" s="32">
        <f t="shared" si="22"/>
        <v>39.429169088969097</v>
      </c>
      <c r="T54" s="32">
        <f t="shared" si="22"/>
        <v>43.960486466302527</v>
      </c>
      <c r="U54" s="32">
        <f t="shared" si="22"/>
        <v>48.72707775595557</v>
      </c>
      <c r="V54" s="32">
        <f t="shared" si="22"/>
        <v>55.344555442303744</v>
      </c>
      <c r="W54" s="32">
        <f t="shared" si="22"/>
        <v>62.077789531364559</v>
      </c>
      <c r="X54" s="39">
        <f t="shared" si="22"/>
        <v>74.143132376946852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2.3586089000926513E-2</v>
      </c>
      <c r="F55" s="32">
        <f t="shared" ref="F55:I55" si="23">IFERROR(((F41/$D41)-1)*100,0)</f>
        <v>-0.11098818105731434</v>
      </c>
      <c r="G55" s="32">
        <f t="shared" si="23"/>
        <v>-0.44413237434914876</v>
      </c>
      <c r="H55" s="32">
        <f t="shared" si="23"/>
        <v>-0.83213923899231323</v>
      </c>
      <c r="I55" s="32">
        <f t="shared" si="23"/>
        <v>-1.1393287914487682</v>
      </c>
      <c r="J55" s="32">
        <f t="shared" ref="J55:X55" si="24">IFERROR(((J41/$D41)-1)*100,0)</f>
        <v>-1.0834928671956123</v>
      </c>
      <c r="K55" s="32">
        <f t="shared" si="24"/>
        <v>-0.97159136515925226</v>
      </c>
      <c r="L55" s="32">
        <f t="shared" si="24"/>
        <v>-0.50974217892651996</v>
      </c>
      <c r="M55" s="32">
        <f t="shared" si="24"/>
        <v>-0.11114007373828061</v>
      </c>
      <c r="N55" s="32">
        <f t="shared" si="24"/>
        <v>0.15719240131741863</v>
      </c>
      <c r="O55" s="32">
        <f t="shared" si="24"/>
        <v>0.36096952837822993</v>
      </c>
      <c r="P55" s="32">
        <f t="shared" si="24"/>
        <v>0.5292472316249075</v>
      </c>
      <c r="Q55" s="32">
        <f t="shared" si="24"/>
        <v>0.69144455281704431</v>
      </c>
      <c r="R55" s="32">
        <f t="shared" si="24"/>
        <v>0.81872525231765358</v>
      </c>
      <c r="S55" s="32">
        <f t="shared" si="24"/>
        <v>1.0596695609301099</v>
      </c>
      <c r="T55" s="32">
        <f t="shared" si="24"/>
        <v>1.765675815787171</v>
      </c>
      <c r="U55" s="32">
        <f t="shared" si="24"/>
        <v>2.8052807397928259</v>
      </c>
      <c r="V55" s="32">
        <f t="shared" si="24"/>
        <v>0.12324222419539677</v>
      </c>
      <c r="W55" s="32">
        <f t="shared" si="24"/>
        <v>1.336751695675753</v>
      </c>
      <c r="X55" s="32">
        <f t="shared" si="24"/>
        <v>2.4865649368982723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-2.6952024405183961</v>
      </c>
      <c r="F56" s="32">
        <f t="shared" ref="F56:I56" si="25">IFERROR(((F42/$D42)-1)*100,0)</f>
        <v>-6.1415672350133343</v>
      </c>
      <c r="G56" s="32">
        <f t="shared" si="25"/>
        <v>-9.9067755472400538</v>
      </c>
      <c r="H56" s="32">
        <f t="shared" si="25"/>
        <v>-13.497032925411645</v>
      </c>
      <c r="I56" s="32">
        <f t="shared" si="25"/>
        <v>-16.668286233778517</v>
      </c>
      <c r="J56" s="32">
        <f t="shared" ref="J56:X56" si="26">IFERROR(((J42/$D42)-1)*100,0)</f>
        <v>-19.411577025994809</v>
      </c>
      <c r="K56" s="32">
        <f t="shared" si="26"/>
        <v>-21.847680262434221</v>
      </c>
      <c r="L56" s="32">
        <f t="shared" si="26"/>
        <v>-24.09955300669543</v>
      </c>
      <c r="M56" s="32">
        <f t="shared" si="26"/>
        <v>-26.311472689623539</v>
      </c>
      <c r="N56" s="32">
        <f t="shared" si="26"/>
        <v>-28.510006354408201</v>
      </c>
      <c r="O56" s="32">
        <f t="shared" si="26"/>
        <v>-30.663805289620015</v>
      </c>
      <c r="P56" s="32">
        <f t="shared" si="26"/>
        <v>-32.681435124697579</v>
      </c>
      <c r="Q56" s="32">
        <f t="shared" si="26"/>
        <v>-34.73432340807652</v>
      </c>
      <c r="R56" s="32">
        <f t="shared" si="26"/>
        <v>-36.682910781918586</v>
      </c>
      <c r="S56" s="32">
        <f t="shared" si="26"/>
        <v>-38.574911984275872</v>
      </c>
      <c r="T56" s="32">
        <f t="shared" si="26"/>
        <v>-40.259218443513376</v>
      </c>
      <c r="U56" s="32">
        <f t="shared" si="26"/>
        <v>-41.92808708989557</v>
      </c>
      <c r="V56" s="32">
        <f t="shared" si="26"/>
        <v>-43.533108811156865</v>
      </c>
      <c r="W56" s="32">
        <f t="shared" si="26"/>
        <v>-44.979496176606574</v>
      </c>
      <c r="X56" s="32">
        <f t="shared" si="26"/>
        <v>-46.458435452236934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-2.700319871577761</v>
      </c>
      <c r="F57" s="32">
        <f t="shared" ref="F57:I57" si="27">IFERROR(((F43/$D43)-1)*100,0)</f>
        <v>-6.1516340772467366</v>
      </c>
      <c r="G57" s="32">
        <f t="shared" si="27"/>
        <v>-9.9214960037760864</v>
      </c>
      <c r="H57" s="32">
        <f t="shared" si="27"/>
        <v>-13.515840157167014</v>
      </c>
      <c r="I57" s="32">
        <f t="shared" si="27"/>
        <v>-16.690823310506765</v>
      </c>
      <c r="J57" s="32">
        <f t="shared" ref="J57:X57" si="28">IFERROR(((J43/$D43)-1)*100,0)</f>
        <v>-19.437670467732993</v>
      </c>
      <c r="K57" s="32">
        <f t="shared" si="28"/>
        <v>-21.877010196065427</v>
      </c>
      <c r="L57" s="32">
        <f t="shared" si="28"/>
        <v>-24.132177786460907</v>
      </c>
      <c r="M57" s="32">
        <f t="shared" si="28"/>
        <v>-26.3477751592463</v>
      </c>
      <c r="N57" s="32">
        <f t="shared" si="28"/>
        <v>-28.549741591410093</v>
      </c>
      <c r="O57" s="32">
        <f t="shared" si="28"/>
        <v>-30.706232716783422</v>
      </c>
      <c r="P57" s="32">
        <f t="shared" si="28"/>
        <v>-32.72506755891277</v>
      </c>
      <c r="Q57" s="32">
        <f t="shared" si="28"/>
        <v>-34.780475285709066</v>
      </c>
      <c r="R57" s="32">
        <f t="shared" si="28"/>
        <v>-36.731361746589918</v>
      </c>
      <c r="S57" s="32">
        <f t="shared" si="28"/>
        <v>-38.626260939821513</v>
      </c>
      <c r="T57" s="32">
        <f t="shared" si="28"/>
        <v>-40.311676519364205</v>
      </c>
      <c r="U57" s="32">
        <f t="shared" si="28"/>
        <v>-41.982602721684138</v>
      </c>
      <c r="V57" s="32">
        <f t="shared" si="28"/>
        <v>-43.589679569453018</v>
      </c>
      <c r="W57" s="32">
        <f t="shared" si="28"/>
        <v>-45.036684459080455</v>
      </c>
      <c r="X57" s="32">
        <f t="shared" si="28"/>
        <v>-46.517355679087778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-2.3293678904193538</v>
      </c>
      <c r="F58" s="32">
        <f t="shared" ref="F58:I58" si="29">IFERROR(((F44/$D44)-1)*100,0)</f>
        <v>-5.4219095285101044</v>
      </c>
      <c r="G58" s="32">
        <f t="shared" si="29"/>
        <v>-8.8544405901814116</v>
      </c>
      <c r="H58" s="32">
        <f t="shared" si="29"/>
        <v>-12.152542870145544</v>
      </c>
      <c r="I58" s="32">
        <f t="shared" si="29"/>
        <v>-15.057157284551215</v>
      </c>
      <c r="J58" s="32">
        <f t="shared" ref="J58:X58" si="30">IFERROR(((J44/$D44)-1)*100,0)</f>
        <v>-17.546210906143312</v>
      </c>
      <c r="K58" s="32">
        <f t="shared" si="30"/>
        <v>-19.750944038745864</v>
      </c>
      <c r="L58" s="32">
        <f t="shared" si="30"/>
        <v>-21.767275055293933</v>
      </c>
      <c r="M58" s="32">
        <f t="shared" si="30"/>
        <v>-23.716284305479274</v>
      </c>
      <c r="N58" s="32">
        <f t="shared" si="30"/>
        <v>-25.669416538341672</v>
      </c>
      <c r="O58" s="32">
        <f t="shared" si="30"/>
        <v>-27.630756373451149</v>
      </c>
      <c r="P58" s="32">
        <f t="shared" si="30"/>
        <v>-29.5622427495273</v>
      </c>
      <c r="Q58" s="32">
        <f t="shared" si="30"/>
        <v>-31.435021239847881</v>
      </c>
      <c r="R58" s="32">
        <f t="shared" si="30"/>
        <v>-33.219251641860268</v>
      </c>
      <c r="S58" s="32">
        <f t="shared" si="30"/>
        <v>-34.904081477297041</v>
      </c>
      <c r="T58" s="32">
        <f t="shared" si="30"/>
        <v>-36.509099222499884</v>
      </c>
      <c r="U58" s="32">
        <f t="shared" si="30"/>
        <v>-38.030877455342434</v>
      </c>
      <c r="V58" s="32">
        <f t="shared" si="30"/>
        <v>-39.488982437993499</v>
      </c>
      <c r="W58" s="32">
        <f t="shared" si="30"/>
        <v>-40.891224278645055</v>
      </c>
      <c r="X58" s="32">
        <f t="shared" si="30"/>
        <v>-42.246350436992827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-2.207618360461161</v>
      </c>
      <c r="F59" s="32">
        <f t="shared" ref="F59:I59" si="31">IFERROR(((F45/$D45)-1)*100,0)</f>
        <v>-5.2464973754844602</v>
      </c>
      <c r="G59" s="32">
        <f t="shared" si="31"/>
        <v>-8.6681978827587098</v>
      </c>
      <c r="H59" s="32">
        <f t="shared" si="31"/>
        <v>-11.864266384659549</v>
      </c>
      <c r="I59" s="32">
        <f t="shared" si="31"/>
        <v>-14.620504186905148</v>
      </c>
      <c r="J59" s="32">
        <f t="shared" ref="J59:X59" si="32">IFERROR(((J45/$D45)-1)*100,0)</f>
        <v>-16.932779008473709</v>
      </c>
      <c r="K59" s="32">
        <f t="shared" si="32"/>
        <v>-18.894315146826145</v>
      </c>
      <c r="L59" s="32">
        <f t="shared" si="32"/>
        <v>-20.76118823804385</v>
      </c>
      <c r="M59" s="32">
        <f t="shared" si="32"/>
        <v>-22.801162138465315</v>
      </c>
      <c r="N59" s="32">
        <f t="shared" si="32"/>
        <v>-24.83449656665967</v>
      </c>
      <c r="O59" s="32">
        <f t="shared" si="32"/>
        <v>-26.656203053462701</v>
      </c>
      <c r="P59" s="32">
        <f t="shared" si="32"/>
        <v>-27.932977706485175</v>
      </c>
      <c r="Q59" s="32">
        <f t="shared" si="32"/>
        <v>-29.764802296703476</v>
      </c>
      <c r="R59" s="32">
        <f t="shared" si="32"/>
        <v>-31.44667883130553</v>
      </c>
      <c r="S59" s="32">
        <f t="shared" si="32"/>
        <v>-33.312079967234965</v>
      </c>
      <c r="T59" s="32">
        <f t="shared" si="32"/>
        <v>-34.543428893799025</v>
      </c>
      <c r="U59" s="32">
        <f t="shared" si="32"/>
        <v>-36.105089919488989</v>
      </c>
      <c r="V59" s="32">
        <f t="shared" si="32"/>
        <v>-37.660935708028298</v>
      </c>
      <c r="W59" s="32">
        <f t="shared" si="32"/>
        <v>-38.597435724299821</v>
      </c>
      <c r="X59" s="32">
        <f t="shared" si="32"/>
        <v>-39.994391565625577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-2.8032298679232293</v>
      </c>
      <c r="F60" s="32">
        <f t="shared" ref="F60:I60" si="33">IFERROR(((F46/$D46)-1)*100,0)</f>
        <v>-6.3406889361600438</v>
      </c>
      <c r="G60" s="32">
        <f t="shared" si="33"/>
        <v>-10.183270936760158</v>
      </c>
      <c r="H60" s="32">
        <f t="shared" si="33"/>
        <v>-13.860802466107092</v>
      </c>
      <c r="I60" s="32">
        <f t="shared" si="33"/>
        <v>-17.123248477949403</v>
      </c>
      <c r="J60" s="32">
        <f t="shared" ref="J60:X60" si="34">IFERROR(((J46/$D46)-1)*100,0)</f>
        <v>-19.960864257689138</v>
      </c>
      <c r="K60" s="32">
        <f t="shared" si="34"/>
        <v>-22.500002270762508</v>
      </c>
      <c r="L60" s="32">
        <f t="shared" si="34"/>
        <v>-24.836272485342757</v>
      </c>
      <c r="M60" s="32">
        <f t="shared" si="34"/>
        <v>-27.088552130236877</v>
      </c>
      <c r="N60" s="32">
        <f t="shared" si="34"/>
        <v>-29.325740534569768</v>
      </c>
      <c r="O60" s="32">
        <f t="shared" si="34"/>
        <v>-31.552157741260999</v>
      </c>
      <c r="P60" s="32">
        <f t="shared" si="34"/>
        <v>-33.725985839197612</v>
      </c>
      <c r="Q60" s="32">
        <f t="shared" si="34"/>
        <v>-35.828093117850401</v>
      </c>
      <c r="R60" s="32">
        <f t="shared" si="34"/>
        <v>-37.835167371757308</v>
      </c>
      <c r="S60" s="32">
        <f t="shared" si="34"/>
        <v>-39.736227790194569</v>
      </c>
      <c r="T60" s="32">
        <f t="shared" si="34"/>
        <v>-41.516483747824864</v>
      </c>
      <c r="U60" s="32">
        <f t="shared" si="34"/>
        <v>-43.210232041561156</v>
      </c>
      <c r="V60" s="32">
        <f t="shared" si="34"/>
        <v>-44.828009461581473</v>
      </c>
      <c r="W60" s="32">
        <f t="shared" si="34"/>
        <v>-46.381642915290932</v>
      </c>
      <c r="X60" s="32">
        <f t="shared" si="34"/>
        <v>-47.879799669886246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-2.3293678904193538</v>
      </c>
      <c r="F61" s="32">
        <f t="shared" ref="F61:I61" si="36">IFERROR(((F47/$D47)-1)*100,0)</f>
        <v>-5.4219095285101044</v>
      </c>
      <c r="G61" s="32">
        <f t="shared" si="36"/>
        <v>-8.8544405901814116</v>
      </c>
      <c r="H61" s="32">
        <f t="shared" si="36"/>
        <v>-12.152542870145544</v>
      </c>
      <c r="I61" s="32">
        <f t="shared" si="36"/>
        <v>-15.057157284551215</v>
      </c>
      <c r="J61" s="32">
        <f t="shared" ref="J61:X61" si="37">IFERROR(((J47/$D47)-1)*100,0)</f>
        <v>-17.546210906143312</v>
      </c>
      <c r="K61" s="32">
        <f t="shared" si="37"/>
        <v>-19.750944038745864</v>
      </c>
      <c r="L61" s="32">
        <f t="shared" si="37"/>
        <v>-21.767275055293933</v>
      </c>
      <c r="M61" s="32">
        <f t="shared" si="37"/>
        <v>-23.716284305479274</v>
      </c>
      <c r="N61" s="32">
        <f t="shared" si="37"/>
        <v>-25.669416538341672</v>
      </c>
      <c r="O61" s="32">
        <f t="shared" si="37"/>
        <v>-27.630756373451149</v>
      </c>
      <c r="P61" s="32">
        <f t="shared" si="37"/>
        <v>-29.5622427495273</v>
      </c>
      <c r="Q61" s="32">
        <f t="shared" si="37"/>
        <v>-31.435021239847881</v>
      </c>
      <c r="R61" s="32">
        <f t="shared" si="37"/>
        <v>-33.219251641860268</v>
      </c>
      <c r="S61" s="32">
        <f t="shared" si="37"/>
        <v>-34.904081477297041</v>
      </c>
      <c r="T61" s="32">
        <f t="shared" si="37"/>
        <v>-36.509099222499884</v>
      </c>
      <c r="U61" s="32">
        <f t="shared" si="37"/>
        <v>-38.030877455342434</v>
      </c>
      <c r="V61" s="32">
        <f t="shared" si="37"/>
        <v>-39.488982437993499</v>
      </c>
      <c r="W61" s="32">
        <f t="shared" si="37"/>
        <v>-40.891224278645055</v>
      </c>
      <c r="X61" s="32">
        <f t="shared" si="37"/>
        <v>-42.246350436992827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2.4767443693230362</v>
      </c>
      <c r="F64" s="32">
        <f t="shared" ref="F64:I64" si="41">IFERROR(((F50/$D50)-1)*100,0)</f>
        <v>-5.941421508578526</v>
      </c>
      <c r="G64" s="32">
        <f t="shared" si="41"/>
        <v>-1.3895635011754282</v>
      </c>
      <c r="H64" s="32">
        <f t="shared" si="41"/>
        <v>0.91474182884589972</v>
      </c>
      <c r="I64" s="32">
        <f t="shared" si="41"/>
        <v>-0.22095449788962496</v>
      </c>
      <c r="J64" s="32">
        <f t="shared" ref="J64:X64" si="42">IFERROR(((J50/$D50)-1)*100,0)</f>
        <v>11.180603888261231</v>
      </c>
      <c r="K64" s="32">
        <f t="shared" si="42"/>
        <v>20.212460260169117</v>
      </c>
      <c r="L64" s="32">
        <f t="shared" si="42"/>
        <v>31.065129128652757</v>
      </c>
      <c r="M64" s="32">
        <f t="shared" si="42"/>
        <v>38.503340406857767</v>
      </c>
      <c r="N64" s="32">
        <f t="shared" si="42"/>
        <v>37.035410639368592</v>
      </c>
      <c r="O64" s="32">
        <f t="shared" si="42"/>
        <v>49.789258764999914</v>
      </c>
      <c r="P64" s="32">
        <f t="shared" si="42"/>
        <v>59.284367696702532</v>
      </c>
      <c r="Q64" s="32">
        <f t="shared" si="42"/>
        <v>65.136463900380321</v>
      </c>
      <c r="R64" s="32">
        <f t="shared" si="42"/>
        <v>73.533280433548626</v>
      </c>
      <c r="S64" s="32">
        <f t="shared" si="42"/>
        <v>83.346051498671244</v>
      </c>
      <c r="T64" s="32">
        <f t="shared" si="42"/>
        <v>94.389790716444239</v>
      </c>
      <c r="U64" s="32">
        <f t="shared" si="42"/>
        <v>103.56931497192265</v>
      </c>
      <c r="V64" s="32">
        <f t="shared" si="42"/>
        <v>112.39584681968542</v>
      </c>
      <c r="W64" s="32">
        <f t="shared" si="42"/>
        <v>120.65506954143133</v>
      </c>
      <c r="X64" s="32">
        <f t="shared" si="42"/>
        <v>130.7491147691089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3.8483010353983369</v>
      </c>
      <c r="D67" s="30">
        <f>(D8/D7)*100</f>
        <v>2.3177353445612834</v>
      </c>
      <c r="E67" s="30">
        <f t="shared" ref="E67:X67" si="43">(E8/E7)*100</f>
        <v>2.3861496235710429</v>
      </c>
      <c r="F67" s="30">
        <f t="shared" si="43"/>
        <v>2.4393672529578607</v>
      </c>
      <c r="G67" s="30">
        <f t="shared" si="43"/>
        <v>2.4954771822986079</v>
      </c>
      <c r="H67" s="30">
        <f t="shared" si="43"/>
        <v>2.5890752761809974</v>
      </c>
      <c r="I67" s="30">
        <f t="shared" si="43"/>
        <v>2.696828650749044</v>
      </c>
      <c r="J67" s="30">
        <f t="shared" si="43"/>
        <v>2.8083774613033019</v>
      </c>
      <c r="K67" s="30">
        <f t="shared" si="43"/>
        <v>2.950431842527403</v>
      </c>
      <c r="L67" s="30">
        <f t="shared" si="43"/>
        <v>3.0838080776886172</v>
      </c>
      <c r="M67" s="30">
        <f t="shared" si="43"/>
        <v>3.2544834227610528</v>
      </c>
      <c r="N67" s="30">
        <f t="shared" si="43"/>
        <v>3.5801663865304048</v>
      </c>
      <c r="O67" s="30">
        <f t="shared" si="43"/>
        <v>3.7796820524810113</v>
      </c>
      <c r="P67" s="30">
        <f t="shared" si="43"/>
        <v>4.0785435785361503</v>
      </c>
      <c r="Q67" s="30">
        <f t="shared" si="43"/>
        <v>4.3324375093526646</v>
      </c>
      <c r="R67" s="30">
        <f t="shared" si="43"/>
        <v>4.5508022207102705</v>
      </c>
      <c r="S67" s="30">
        <f t="shared" si="43"/>
        <v>4.8000676501690815</v>
      </c>
      <c r="T67" s="30">
        <f t="shared" si="43"/>
        <v>5.0531533833016171</v>
      </c>
      <c r="U67" s="30">
        <f t="shared" si="43"/>
        <v>5.3203899173369162</v>
      </c>
      <c r="V67" s="30">
        <f t="shared" si="43"/>
        <v>5.6911243645224925</v>
      </c>
      <c r="W67" s="30">
        <f t="shared" si="43"/>
        <v>6.0314445561977337</v>
      </c>
      <c r="X67" s="30">
        <f t="shared" si="43"/>
        <v>6.574775989627506</v>
      </c>
    </row>
    <row r="68" spans="1:24" ht="15.75">
      <c r="B68" s="20" t="s">
        <v>38</v>
      </c>
      <c r="C68" s="31">
        <f t="shared" ref="C68:C69" si="44">AVERAGE(D68:X68)</f>
        <v>13.717686055595689</v>
      </c>
      <c r="D68" s="30">
        <f>(D9/D7)*100</f>
        <v>10.321837007777122</v>
      </c>
      <c r="E68" s="30">
        <f t="shared" ref="E68:X68" si="45">(E9/E7)*100</f>
        <v>10.571595690888659</v>
      </c>
      <c r="F68" s="30">
        <f t="shared" si="45"/>
        <v>10.897370064308532</v>
      </c>
      <c r="G68" s="30">
        <f t="shared" si="45"/>
        <v>11.260231843641142</v>
      </c>
      <c r="H68" s="30">
        <f t="shared" si="45"/>
        <v>11.62041019393488</v>
      </c>
      <c r="I68" s="30">
        <f t="shared" si="45"/>
        <v>11.962248539199596</v>
      </c>
      <c r="J68" s="30">
        <f t="shared" si="45"/>
        <v>12.30985098964919</v>
      </c>
      <c r="K68" s="30">
        <f t="shared" si="45"/>
        <v>12.637589711772081</v>
      </c>
      <c r="L68" s="30">
        <f t="shared" si="45"/>
        <v>12.996912998976629</v>
      </c>
      <c r="M68" s="30">
        <f t="shared" si="45"/>
        <v>13.355853428158179</v>
      </c>
      <c r="N68" s="30">
        <f t="shared" si="45"/>
        <v>13.693728322009349</v>
      </c>
      <c r="O68" s="30">
        <f t="shared" si="45"/>
        <v>14.052368765000534</v>
      </c>
      <c r="P68" s="30">
        <f t="shared" si="45"/>
        <v>14.386176765164368</v>
      </c>
      <c r="Q68" s="30">
        <f t="shared" si="45"/>
        <v>14.750021370612162</v>
      </c>
      <c r="R68" s="30">
        <f t="shared" si="45"/>
        <v>15.113676496901654</v>
      </c>
      <c r="S68" s="30">
        <f t="shared" si="45"/>
        <v>15.494042611013448</v>
      </c>
      <c r="T68" s="30">
        <f t="shared" si="45"/>
        <v>15.907929210144264</v>
      </c>
      <c r="U68" s="30">
        <f t="shared" si="45"/>
        <v>16.37804249073503</v>
      </c>
      <c r="V68" s="30">
        <f t="shared" si="45"/>
        <v>16.335412184560873</v>
      </c>
      <c r="W68" s="30">
        <f t="shared" si="45"/>
        <v>16.794147654651027</v>
      </c>
      <c r="X68" s="30">
        <f t="shared" si="45"/>
        <v>17.231960828410767</v>
      </c>
    </row>
    <row r="69" spans="1:24" ht="15.75">
      <c r="B69" s="20" t="s">
        <v>10</v>
      </c>
      <c r="C69" s="31">
        <f t="shared" si="44"/>
        <v>82.434012909005972</v>
      </c>
      <c r="D69" s="30">
        <f t="shared" ref="D69:X69" si="46">(D10/D7)*100</f>
        <v>87.360427647661595</v>
      </c>
      <c r="E69" s="30">
        <f t="shared" si="46"/>
        <v>87.042254685540286</v>
      </c>
      <c r="F69" s="30">
        <f t="shared" si="46"/>
        <v>86.663262682733617</v>
      </c>
      <c r="G69" s="30">
        <f t="shared" si="46"/>
        <v>86.244290974060249</v>
      </c>
      <c r="H69" s="30">
        <f t="shared" si="46"/>
        <v>85.790514529884121</v>
      </c>
      <c r="I69" s="30">
        <f t="shared" si="46"/>
        <v>85.340922810051353</v>
      </c>
      <c r="J69" s="30">
        <f t="shared" si="46"/>
        <v>84.881771549047514</v>
      </c>
      <c r="K69" s="30">
        <f t="shared" si="46"/>
        <v>84.411978445700527</v>
      </c>
      <c r="L69" s="30">
        <f t="shared" si="46"/>
        <v>83.919278923334758</v>
      </c>
      <c r="M69" s="30">
        <f t="shared" si="46"/>
        <v>83.389663149080775</v>
      </c>
      <c r="N69" s="30">
        <f t="shared" si="46"/>
        <v>82.726105291460243</v>
      </c>
      <c r="O69" s="30">
        <f t="shared" si="46"/>
        <v>82.167949182518456</v>
      </c>
      <c r="P69" s="30">
        <f t="shared" si="46"/>
        <v>81.53527965629948</v>
      </c>
      <c r="Q69" s="30">
        <f t="shared" si="46"/>
        <v>80.917541120035168</v>
      </c>
      <c r="R69" s="30">
        <f t="shared" si="46"/>
        <v>80.335521282388072</v>
      </c>
      <c r="S69" s="30">
        <f t="shared" si="46"/>
        <v>79.705889738817476</v>
      </c>
      <c r="T69" s="30">
        <f t="shared" si="46"/>
        <v>79.03891740655412</v>
      </c>
      <c r="U69" s="30">
        <f t="shared" si="46"/>
        <v>78.301567591928062</v>
      </c>
      <c r="V69" s="30">
        <f t="shared" si="46"/>
        <v>77.97346345091664</v>
      </c>
      <c r="W69" s="30">
        <f t="shared" si="46"/>
        <v>77.174407789151246</v>
      </c>
      <c r="X69" s="30">
        <f t="shared" si="46"/>
        <v>76.19326318196174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18.007576487030224</v>
      </c>
      <c r="D72" s="30">
        <f>(D13/D$10)*100</f>
        <v>17.039682827323066</v>
      </c>
      <c r="E72" s="30">
        <f t="shared" ref="E72:X72" si="47">(E13/E$10)*100</f>
        <v>17.125066881184839</v>
      </c>
      <c r="F72" s="30">
        <f t="shared" si="47"/>
        <v>17.202179750245886</v>
      </c>
      <c r="G72" s="30">
        <f t="shared" si="47"/>
        <v>17.273939850400701</v>
      </c>
      <c r="H72" s="30">
        <f t="shared" si="47"/>
        <v>17.361311378647688</v>
      </c>
      <c r="I72" s="30">
        <f t="shared" si="47"/>
        <v>17.45841364421349</v>
      </c>
      <c r="J72" s="30">
        <f t="shared" si="47"/>
        <v>17.563801930946436</v>
      </c>
      <c r="K72" s="30">
        <f t="shared" si="47"/>
        <v>17.683610032711602</v>
      </c>
      <c r="L72" s="30">
        <f t="shared" si="47"/>
        <v>17.789147146350736</v>
      </c>
      <c r="M72" s="30">
        <f t="shared" si="47"/>
        <v>17.851404551183855</v>
      </c>
      <c r="N72" s="30">
        <f t="shared" si="47"/>
        <v>17.915742787860196</v>
      </c>
      <c r="O72" s="30">
        <f t="shared" si="47"/>
        <v>18.02456916680902</v>
      </c>
      <c r="P72" s="30">
        <f t="shared" si="47"/>
        <v>18.24161291117537</v>
      </c>
      <c r="Q72" s="30">
        <f t="shared" si="47"/>
        <v>18.337134534917276</v>
      </c>
      <c r="R72" s="30">
        <f t="shared" si="47"/>
        <v>18.448840019332174</v>
      </c>
      <c r="S72" s="30">
        <f t="shared" si="47"/>
        <v>18.49962356555859</v>
      </c>
      <c r="T72" s="30">
        <f t="shared" si="47"/>
        <v>18.66998023049263</v>
      </c>
      <c r="U72" s="30">
        <f t="shared" si="47"/>
        <v>18.748288931649679</v>
      </c>
      <c r="V72" s="30">
        <f t="shared" si="47"/>
        <v>18.811694090521819</v>
      </c>
      <c r="W72" s="30">
        <f t="shared" si="47"/>
        <v>19.016187554382142</v>
      </c>
      <c r="X72" s="30">
        <f t="shared" si="47"/>
        <v>19.096874441727547</v>
      </c>
    </row>
    <row r="73" spans="1:24" ht="15.75">
      <c r="A73" s="36"/>
      <c r="B73" s="10" t="s">
        <v>11</v>
      </c>
      <c r="C73" s="31">
        <f>AVERAGE(D73:X73)</f>
        <v>80.558804702674294</v>
      </c>
      <c r="D73" s="30">
        <f>(D16/D$10)*100</f>
        <v>81.580777146124788</v>
      </c>
      <c r="E73" s="30">
        <f t="shared" ref="E73:X73" si="48">(E16/E$10)*100</f>
        <v>81.490206468194998</v>
      </c>
      <c r="F73" s="30">
        <f t="shared" si="48"/>
        <v>81.407702626897716</v>
      </c>
      <c r="G73" s="30">
        <f>(G16/G$10)*100</f>
        <v>81.330406389706823</v>
      </c>
      <c r="H73" s="30">
        <f t="shared" si="48"/>
        <v>81.237706811827081</v>
      </c>
      <c r="I73" s="30">
        <f t="shared" si="48"/>
        <v>81.135374408390021</v>
      </c>
      <c r="J73" s="30">
        <f t="shared" si="48"/>
        <v>81.024726070990567</v>
      </c>
      <c r="K73" s="30">
        <f t="shared" si="48"/>
        <v>80.89983847958689</v>
      </c>
      <c r="L73" s="30">
        <f t="shared" si="48"/>
        <v>80.788922157286081</v>
      </c>
      <c r="M73" s="30">
        <f t="shared" si="48"/>
        <v>80.720470298052049</v>
      </c>
      <c r="N73" s="30">
        <f t="shared" si="48"/>
        <v>80.649902418507011</v>
      </c>
      <c r="O73" s="30">
        <f t="shared" si="48"/>
        <v>80.535544080086794</v>
      </c>
      <c r="P73" s="30">
        <f t="shared" si="48"/>
        <v>80.314926348275776</v>
      </c>
      <c r="Q73" s="30">
        <f t="shared" si="48"/>
        <v>80.213587106861681</v>
      </c>
      <c r="R73" s="30">
        <f t="shared" si="48"/>
        <v>80.096154444234358</v>
      </c>
      <c r="S73" s="30">
        <f t="shared" si="48"/>
        <v>80.038393585605149</v>
      </c>
      <c r="T73" s="30">
        <f t="shared" si="48"/>
        <v>79.863881619613991</v>
      </c>
      <c r="U73" s="30">
        <f t="shared" si="48"/>
        <v>79.779590026065932</v>
      </c>
      <c r="V73" s="30">
        <f t="shared" si="48"/>
        <v>79.709964017146746</v>
      </c>
      <c r="W73" s="30">
        <f t="shared" si="48"/>
        <v>79.501766365308555</v>
      </c>
      <c r="X73" s="30">
        <f t="shared" si="48"/>
        <v>79.415057887396685</v>
      </c>
    </row>
    <row r="74" spans="1:24" ht="15.75">
      <c r="A74" s="36"/>
      <c r="B74" s="10" t="s">
        <v>12</v>
      </c>
      <c r="C74" s="31">
        <f>AVERAGE(D74:X74)</f>
        <v>1.4336188102955045</v>
      </c>
      <c r="D74" s="30">
        <f>(D19/D$10)*100</f>
        <v>1.3795400265521487</v>
      </c>
      <c r="E74" s="30">
        <f t="shared" ref="E74:X74" si="49">(E19/E$10)*100</f>
        <v>1.3847266506201841</v>
      </c>
      <c r="F74" s="30">
        <f t="shared" si="49"/>
        <v>1.3901176228564021</v>
      </c>
      <c r="G74" s="30">
        <f t="shared" si="49"/>
        <v>1.3956537598924805</v>
      </c>
      <c r="H74" s="30">
        <f t="shared" si="49"/>
        <v>1.4009818095252295</v>
      </c>
      <c r="I74" s="30">
        <f t="shared" si="49"/>
        <v>1.4062119473964902</v>
      </c>
      <c r="J74" s="30">
        <f t="shared" si="49"/>
        <v>1.4114719980629882</v>
      </c>
      <c r="K74" s="30">
        <f t="shared" si="49"/>
        <v>1.4165514877015168</v>
      </c>
      <c r="L74" s="30">
        <f t="shared" si="49"/>
        <v>1.4219306963631873</v>
      </c>
      <c r="M74" s="30">
        <f t="shared" si="49"/>
        <v>1.4281251507640973</v>
      </c>
      <c r="N74" s="30">
        <f t="shared" si="49"/>
        <v>1.4343547936327976</v>
      </c>
      <c r="O74" s="30">
        <f t="shared" si="49"/>
        <v>1.4398867531041779</v>
      </c>
      <c r="P74" s="30">
        <f t="shared" si="49"/>
        <v>1.4434607405488658</v>
      </c>
      <c r="Q74" s="30">
        <f t="shared" si="49"/>
        <v>1.4492783582210329</v>
      </c>
      <c r="R74" s="30">
        <f t="shared" si="49"/>
        <v>1.4550055364334704</v>
      </c>
      <c r="S74" s="30">
        <f t="shared" si="49"/>
        <v>1.4619828488362565</v>
      </c>
      <c r="T74" s="30">
        <f t="shared" si="49"/>
        <v>1.4661381498933883</v>
      </c>
      <c r="U74" s="30">
        <f t="shared" si="49"/>
        <v>1.4721210422843727</v>
      </c>
      <c r="V74" s="30">
        <f t="shared" si="49"/>
        <v>1.4783418923314418</v>
      </c>
      <c r="W74" s="30">
        <f t="shared" si="49"/>
        <v>1.4820460803092981</v>
      </c>
      <c r="X74" s="30">
        <f t="shared" si="49"/>
        <v>1.4880676708757683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449124507.36733902</v>
      </c>
      <c r="E147">
        <v>429769659.03558928</v>
      </c>
      <c r="F147">
        <v>400086376.19849509</v>
      </c>
      <c r="G147">
        <v>416331137.94540471</v>
      </c>
      <c r="H147">
        <v>527437214.44511962</v>
      </c>
      <c r="I147">
        <v>577056243.56741893</v>
      </c>
      <c r="J147">
        <v>601675436.77274835</v>
      </c>
      <c r="K147">
        <v>699799290.97388458</v>
      </c>
      <c r="L147">
        <v>694587330.52627492</v>
      </c>
      <c r="M147">
        <v>811445975.51129019</v>
      </c>
      <c r="N147">
        <v>1269014067.277595</v>
      </c>
      <c r="O147">
        <v>960051022.12522495</v>
      </c>
      <c r="P147">
        <v>1282642545.413254</v>
      </c>
      <c r="Q147">
        <v>1182744720.630388</v>
      </c>
      <c r="R147">
        <v>1116414736.722573</v>
      </c>
      <c r="S147">
        <v>1229812976.1699049</v>
      </c>
      <c r="T147">
        <v>1306182127.4320641</v>
      </c>
      <c r="U147">
        <v>1381969300.751611</v>
      </c>
      <c r="V147">
        <v>1627832303.3116901</v>
      </c>
      <c r="W147">
        <v>1715994210.842416</v>
      </c>
      <c r="X147">
        <v>2368350254.0236282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Wealth_MOZ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2014-12-03T13:24:41Z</dcterms:modified>
</cp:coreProperties>
</file>