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KAZ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H54" i="36"/>
  <c r="L54"/>
  <c r="P54"/>
  <c r="T54"/>
  <c r="E55"/>
  <c r="I55"/>
  <c r="M55"/>
  <c r="Q55"/>
  <c r="U55"/>
  <c r="D55"/>
  <c r="D64"/>
  <c r="D41"/>
  <c r="E41"/>
  <c r="F41"/>
  <c r="F55" s="1"/>
  <c r="G41"/>
  <c r="G55" s="1"/>
  <c r="H41"/>
  <c r="H55" s="1"/>
  <c r="I41"/>
  <c r="J41"/>
  <c r="J55" s="1"/>
  <c r="K41"/>
  <c r="K55" s="1"/>
  <c r="L41"/>
  <c r="L55" s="1"/>
  <c r="M41"/>
  <c r="N41"/>
  <c r="N55" s="1"/>
  <c r="O41"/>
  <c r="O55" s="1"/>
  <c r="P41"/>
  <c r="P55" s="1"/>
  <c r="Q41"/>
  <c r="R41"/>
  <c r="R55" s="1"/>
  <c r="S41"/>
  <c r="S55" s="1"/>
  <c r="T41"/>
  <c r="T55" s="1"/>
  <c r="U41"/>
  <c r="V41"/>
  <c r="V55" s="1"/>
  <c r="W41"/>
  <c r="W55" s="1"/>
  <c r="D13"/>
  <c r="E13"/>
  <c r="E45" s="1"/>
  <c r="F13"/>
  <c r="F45" s="1"/>
  <c r="G13"/>
  <c r="H13"/>
  <c r="H45" s="1"/>
  <c r="I13"/>
  <c r="J13"/>
  <c r="J45" s="1"/>
  <c r="K13"/>
  <c r="K45" s="1"/>
  <c r="L13"/>
  <c r="M13"/>
  <c r="M45" s="1"/>
  <c r="N13"/>
  <c r="N45" s="1"/>
  <c r="O13"/>
  <c r="P13"/>
  <c r="P45" s="1"/>
  <c r="Q13"/>
  <c r="Q45" s="1"/>
  <c r="R13"/>
  <c r="R45" s="1"/>
  <c r="S13"/>
  <c r="S45" s="1"/>
  <c r="T13"/>
  <c r="U13"/>
  <c r="U45" s="1"/>
  <c r="V13"/>
  <c r="V45" s="1"/>
  <c r="W13"/>
  <c r="W45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D23"/>
  <c r="D12" s="1"/>
  <c r="E23"/>
  <c r="F23"/>
  <c r="F12" s="1"/>
  <c r="G23"/>
  <c r="G12" s="1"/>
  <c r="H23"/>
  <c r="H12" s="1"/>
  <c r="I23"/>
  <c r="I12" s="1"/>
  <c r="J23"/>
  <c r="J12" s="1"/>
  <c r="K23"/>
  <c r="K12" s="1"/>
  <c r="L23"/>
  <c r="L12" s="1"/>
  <c r="M23"/>
  <c r="N23"/>
  <c r="N12" s="1"/>
  <c r="O23"/>
  <c r="O12" s="1"/>
  <c r="P23"/>
  <c r="P12" s="1"/>
  <c r="Q23"/>
  <c r="Q12" s="1"/>
  <c r="R23"/>
  <c r="R12" s="1"/>
  <c r="S23"/>
  <c r="S12" s="1"/>
  <c r="T23"/>
  <c r="T12" s="1"/>
  <c r="U23"/>
  <c r="V23"/>
  <c r="V12" s="1"/>
  <c r="W23"/>
  <c r="W12" s="1"/>
  <c r="W50"/>
  <c r="W64" s="1"/>
  <c r="V50"/>
  <c r="U50"/>
  <c r="U64" s="1"/>
  <c r="T50"/>
  <c r="T64" s="1"/>
  <c r="S50"/>
  <c r="S64" s="1"/>
  <c r="R50"/>
  <c r="Q50"/>
  <c r="Q64" s="1"/>
  <c r="P50"/>
  <c r="P64" s="1"/>
  <c r="O50"/>
  <c r="O64" s="1"/>
  <c r="N50"/>
  <c r="M50"/>
  <c r="M64" s="1"/>
  <c r="L50"/>
  <c r="L64" s="1"/>
  <c r="K50"/>
  <c r="K64" s="1"/>
  <c r="J50"/>
  <c r="I50"/>
  <c r="I64" s="1"/>
  <c r="H50"/>
  <c r="H64" s="1"/>
  <c r="G50"/>
  <c r="G64" s="1"/>
  <c r="F50"/>
  <c r="E50"/>
  <c r="E64" s="1"/>
  <c r="D50"/>
  <c r="F64" s="1"/>
  <c r="W40"/>
  <c r="W54" s="1"/>
  <c r="V40"/>
  <c r="V54" s="1"/>
  <c r="U40"/>
  <c r="U54" s="1"/>
  <c r="T40"/>
  <c r="S40"/>
  <c r="S54" s="1"/>
  <c r="R40"/>
  <c r="R54" s="1"/>
  <c r="Q40"/>
  <c r="Q54" s="1"/>
  <c r="P40"/>
  <c r="O40"/>
  <c r="O54" s="1"/>
  <c r="N40"/>
  <c r="N54" s="1"/>
  <c r="M40"/>
  <c r="M54" s="1"/>
  <c r="L40"/>
  <c r="K40"/>
  <c r="K54" s="1"/>
  <c r="J40"/>
  <c r="J54" s="1"/>
  <c r="I40"/>
  <c r="I54" s="1"/>
  <c r="H40"/>
  <c r="G40"/>
  <c r="G54" s="1"/>
  <c r="F40"/>
  <c r="F54" s="1"/>
  <c r="E40"/>
  <c r="E54" s="1"/>
  <c r="D40"/>
  <c r="D54" s="1"/>
  <c r="V59" l="1"/>
  <c r="S59"/>
  <c r="P59"/>
  <c r="V64"/>
  <c r="N64"/>
  <c r="J64"/>
  <c r="R64"/>
  <c r="L48"/>
  <c r="T10"/>
  <c r="T7" s="1"/>
  <c r="P10"/>
  <c r="P7" s="1"/>
  <c r="L10"/>
  <c r="L7" s="1"/>
  <c r="D10"/>
  <c r="D7" s="1"/>
  <c r="M10"/>
  <c r="M7" s="1"/>
  <c r="I11"/>
  <c r="D45"/>
  <c r="F59" s="1"/>
  <c r="L45"/>
  <c r="T45"/>
  <c r="H48"/>
  <c r="H62" s="1"/>
  <c r="V10"/>
  <c r="V7" s="1"/>
  <c r="R11"/>
  <c r="F11"/>
  <c r="H10"/>
  <c r="H7" s="1"/>
  <c r="T48"/>
  <c r="T62" s="1"/>
  <c r="D48"/>
  <c r="D62" s="1"/>
  <c r="P48"/>
  <c r="P62" s="1"/>
  <c r="W10"/>
  <c r="W7" s="1"/>
  <c r="S10"/>
  <c r="S7" s="1"/>
  <c r="O10"/>
  <c r="O7" s="1"/>
  <c r="K10"/>
  <c r="K7" s="1"/>
  <c r="G10"/>
  <c r="G7" s="1"/>
  <c r="U12"/>
  <c r="M12"/>
  <c r="E12"/>
  <c r="Q11"/>
  <c r="M11"/>
  <c r="E11"/>
  <c r="U10"/>
  <c r="U7" s="1"/>
  <c r="Q10"/>
  <c r="Q7" s="1"/>
  <c r="I10"/>
  <c r="I7" s="1"/>
  <c r="E10"/>
  <c r="E7" s="1"/>
  <c r="V11"/>
  <c r="N11"/>
  <c r="J11"/>
  <c r="R10"/>
  <c r="R7" s="1"/>
  <c r="N10"/>
  <c r="N7" s="1"/>
  <c r="J10"/>
  <c r="J7" s="1"/>
  <c r="F10"/>
  <c r="F7" s="1"/>
  <c r="I45"/>
  <c r="T11"/>
  <c r="P11"/>
  <c r="L11"/>
  <c r="H11"/>
  <c r="D11"/>
  <c r="U11"/>
  <c r="W11"/>
  <c r="S11"/>
  <c r="O11"/>
  <c r="K11"/>
  <c r="G11"/>
  <c r="G45"/>
  <c r="O45"/>
  <c r="G48"/>
  <c r="G62" s="1"/>
  <c r="K48"/>
  <c r="K62" s="1"/>
  <c r="S48"/>
  <c r="S62" s="1"/>
  <c r="F48"/>
  <c r="F62" s="1"/>
  <c r="J48"/>
  <c r="J62" s="1"/>
  <c r="R48"/>
  <c r="R62" s="1"/>
  <c r="E48"/>
  <c r="E62" s="1"/>
  <c r="I48"/>
  <c r="I62" s="1"/>
  <c r="M48"/>
  <c r="M62" s="1"/>
  <c r="Q48"/>
  <c r="Q62" s="1"/>
  <c r="U48"/>
  <c r="U62" s="1"/>
  <c r="O48"/>
  <c r="O62" s="1"/>
  <c r="W48"/>
  <c r="W62" s="1"/>
  <c r="N48"/>
  <c r="N62" s="1"/>
  <c r="V48"/>
  <c r="V62" s="1"/>
  <c r="H59" l="1"/>
  <c r="N59"/>
  <c r="G59"/>
  <c r="I59"/>
  <c r="L59"/>
  <c r="L62"/>
  <c r="R59"/>
  <c r="Q59"/>
  <c r="E59"/>
  <c r="M59"/>
  <c r="U59"/>
  <c r="D59"/>
  <c r="K59"/>
  <c r="O59"/>
  <c r="T59"/>
  <c r="J59"/>
  <c r="W59"/>
  <c r="Q46"/>
  <c r="I46"/>
  <c r="S47"/>
  <c r="S44"/>
  <c r="S58" s="1"/>
  <c r="K47"/>
  <c r="K61" s="1"/>
  <c r="K44"/>
  <c r="R46"/>
  <c r="J46"/>
  <c r="T44"/>
  <c r="T47"/>
  <c r="L44"/>
  <c r="L47"/>
  <c r="L61" s="1"/>
  <c r="D44"/>
  <c r="D58" s="1"/>
  <c r="D47"/>
  <c r="D61" s="1"/>
  <c r="S46"/>
  <c r="D46"/>
  <c r="D60" s="1"/>
  <c r="T46"/>
  <c r="P46"/>
  <c r="L46"/>
  <c r="H46"/>
  <c r="H60" s="1"/>
  <c r="V47"/>
  <c r="V61" s="1"/>
  <c r="V44"/>
  <c r="R47"/>
  <c r="R61" s="1"/>
  <c r="R44"/>
  <c r="R58" s="1"/>
  <c r="N47"/>
  <c r="N61" s="1"/>
  <c r="N44"/>
  <c r="J47"/>
  <c r="J61" s="1"/>
  <c r="J44"/>
  <c r="J58" s="1"/>
  <c r="F47"/>
  <c r="F61" s="1"/>
  <c r="F44"/>
  <c r="W47"/>
  <c r="W61" s="1"/>
  <c r="W44"/>
  <c r="W58" s="1"/>
  <c r="U46"/>
  <c r="M46"/>
  <c r="E46"/>
  <c r="O47"/>
  <c r="O61" s="1"/>
  <c r="O44"/>
  <c r="O58" s="1"/>
  <c r="G47"/>
  <c r="G61" s="1"/>
  <c r="G44"/>
  <c r="V46"/>
  <c r="V60" s="1"/>
  <c r="N46"/>
  <c r="F46"/>
  <c r="P47"/>
  <c r="P61" s="1"/>
  <c r="P44"/>
  <c r="P58" s="1"/>
  <c r="H47"/>
  <c r="H61" s="1"/>
  <c r="H44"/>
  <c r="W46"/>
  <c r="O46"/>
  <c r="O60" s="1"/>
  <c r="K46"/>
  <c r="G46"/>
  <c r="U44"/>
  <c r="U47"/>
  <c r="U61" s="1"/>
  <c r="Q47"/>
  <c r="Q61" s="1"/>
  <c r="Q44"/>
  <c r="M44"/>
  <c r="M47"/>
  <c r="M61" s="1"/>
  <c r="I47"/>
  <c r="I61" s="1"/>
  <c r="I44"/>
  <c r="E44"/>
  <c r="E47"/>
  <c r="E61" s="1"/>
  <c r="J60" l="1"/>
  <c r="T58"/>
  <c r="Q60"/>
  <c r="I58"/>
  <c r="Q58"/>
  <c r="G60"/>
  <c r="H58"/>
  <c r="F60"/>
  <c r="M60"/>
  <c r="F58"/>
  <c r="N58"/>
  <c r="V58"/>
  <c r="P60"/>
  <c r="T61"/>
  <c r="K58"/>
  <c r="I60"/>
  <c r="K60"/>
  <c r="N60"/>
  <c r="U60"/>
  <c r="T60"/>
  <c r="E58"/>
  <c r="M58"/>
  <c r="U58"/>
  <c r="W60"/>
  <c r="G58"/>
  <c r="E60"/>
  <c r="L60"/>
  <c r="S60"/>
  <c r="L58"/>
  <c r="R60"/>
  <c r="S61"/>
  <c r="O42"/>
  <c r="O75"/>
  <c r="F75"/>
  <c r="F42"/>
  <c r="M42"/>
  <c r="M75"/>
  <c r="H42"/>
  <c r="H56" s="1"/>
  <c r="H75"/>
  <c r="D42"/>
  <c r="D56" s="1"/>
  <c r="D75"/>
  <c r="R75"/>
  <c r="R42"/>
  <c r="G42"/>
  <c r="G56" s="1"/>
  <c r="G75"/>
  <c r="V75"/>
  <c r="V42"/>
  <c r="P42"/>
  <c r="P56" s="1"/>
  <c r="P75"/>
  <c r="I75"/>
  <c r="I42"/>
  <c r="I56" s="1"/>
  <c r="J75"/>
  <c r="J42"/>
  <c r="J56" s="1"/>
  <c r="K42"/>
  <c r="K56" s="1"/>
  <c r="K75"/>
  <c r="W42"/>
  <c r="W56" s="1"/>
  <c r="W75"/>
  <c r="N75"/>
  <c r="N42"/>
  <c r="N56" s="1"/>
  <c r="E75"/>
  <c r="E42"/>
  <c r="E56" s="1"/>
  <c r="U75"/>
  <c r="U42"/>
  <c r="U56" s="1"/>
  <c r="L42"/>
  <c r="L56" s="1"/>
  <c r="L75"/>
  <c r="T42"/>
  <c r="T56" s="1"/>
  <c r="T75"/>
  <c r="S42"/>
  <c r="S56" s="1"/>
  <c r="S75"/>
  <c r="Q75"/>
  <c r="Q42"/>
  <c r="Q56" s="1"/>
  <c r="C75" l="1"/>
  <c r="V56"/>
  <c r="R56"/>
  <c r="F56"/>
  <c r="M56"/>
  <c r="O56"/>
  <c r="T74"/>
  <c r="T73"/>
  <c r="P74"/>
  <c r="P73"/>
  <c r="L74"/>
  <c r="L73"/>
  <c r="H74"/>
  <c r="H73"/>
  <c r="D73"/>
  <c r="D74"/>
  <c r="Q72"/>
  <c r="M72"/>
  <c r="I72"/>
  <c r="T39"/>
  <c r="T53" s="1"/>
  <c r="P39"/>
  <c r="L68"/>
  <c r="L39"/>
  <c r="L53" s="1"/>
  <c r="H39"/>
  <c r="H53" s="1"/>
  <c r="D39"/>
  <c r="D53" s="1"/>
  <c r="R72"/>
  <c r="N72"/>
  <c r="J72"/>
  <c r="T72"/>
  <c r="P72"/>
  <c r="L72"/>
  <c r="H72"/>
  <c r="D72"/>
  <c r="F74"/>
  <c r="F73"/>
  <c r="J74"/>
  <c r="J73"/>
  <c r="N74"/>
  <c r="N73"/>
  <c r="R74"/>
  <c r="R73"/>
  <c r="V69"/>
  <c r="V74"/>
  <c r="V73"/>
  <c r="U74"/>
  <c r="U73"/>
  <c r="Q74"/>
  <c r="Q69"/>
  <c r="Q73"/>
  <c r="M74"/>
  <c r="M73"/>
  <c r="I74"/>
  <c r="I73"/>
  <c r="E74"/>
  <c r="E73"/>
  <c r="U67"/>
  <c r="U39"/>
  <c r="U53" s="1"/>
  <c r="Q68"/>
  <c r="Q39"/>
  <c r="Q53" s="1"/>
  <c r="M39"/>
  <c r="M53" s="1"/>
  <c r="I67"/>
  <c r="I68"/>
  <c r="I39"/>
  <c r="I53" s="1"/>
  <c r="E68"/>
  <c r="E39"/>
  <c r="E53" s="1"/>
  <c r="S72"/>
  <c r="K72"/>
  <c r="G72"/>
  <c r="O72"/>
  <c r="V67"/>
  <c r="V39"/>
  <c r="V53" s="1"/>
  <c r="R68"/>
  <c r="R39"/>
  <c r="R53" s="1"/>
  <c r="N39"/>
  <c r="N53" s="1"/>
  <c r="J68"/>
  <c r="J39"/>
  <c r="J53" s="1"/>
  <c r="F39"/>
  <c r="F53" s="1"/>
  <c r="W73"/>
  <c r="W74"/>
  <c r="S73"/>
  <c r="S74"/>
  <c r="O73"/>
  <c r="O74"/>
  <c r="K74"/>
  <c r="K73"/>
  <c r="G74"/>
  <c r="G73"/>
  <c r="W68"/>
  <c r="W67"/>
  <c r="W39"/>
  <c r="W53" s="1"/>
  <c r="W72"/>
  <c r="S39"/>
  <c r="S53" s="1"/>
  <c r="O39"/>
  <c r="O53" s="1"/>
  <c r="K39"/>
  <c r="K53" s="1"/>
  <c r="G39"/>
  <c r="G53" s="1"/>
  <c r="E72"/>
  <c r="E43"/>
  <c r="L43"/>
  <c r="F72"/>
  <c r="R43"/>
  <c r="I43"/>
  <c r="J43"/>
  <c r="V72"/>
  <c r="O43"/>
  <c r="U72"/>
  <c r="U43"/>
  <c r="S43"/>
  <c r="H43"/>
  <c r="N43"/>
  <c r="F43"/>
  <c r="F57" s="1"/>
  <c r="T43"/>
  <c r="M43"/>
  <c r="P43"/>
  <c r="D43"/>
  <c r="D57" s="1"/>
  <c r="V43"/>
  <c r="G43"/>
  <c r="W43"/>
  <c r="K43"/>
  <c r="K57" s="1"/>
  <c r="Q43"/>
  <c r="U57" l="1"/>
  <c r="L57"/>
  <c r="Q57"/>
  <c r="T57"/>
  <c r="C73"/>
  <c r="W57"/>
  <c r="P57"/>
  <c r="N57"/>
  <c r="I57"/>
  <c r="E57"/>
  <c r="C72"/>
  <c r="P53"/>
  <c r="J57"/>
  <c r="V57"/>
  <c r="S57"/>
  <c r="G57"/>
  <c r="M57"/>
  <c r="H57"/>
  <c r="O57"/>
  <c r="R57"/>
  <c r="C74"/>
  <c r="F69"/>
  <c r="K69"/>
  <c r="O69"/>
  <c r="O68"/>
  <c r="S67"/>
  <c r="S68"/>
  <c r="W69"/>
  <c r="F67"/>
  <c r="P67"/>
  <c r="K68"/>
  <c r="F68"/>
  <c r="R67"/>
  <c r="I69"/>
  <c r="L69"/>
  <c r="N69"/>
  <c r="N67"/>
  <c r="Q67"/>
  <c r="H67"/>
  <c r="T69"/>
  <c r="G67"/>
  <c r="K67"/>
  <c r="O67"/>
  <c r="J67"/>
  <c r="N68"/>
  <c r="E67"/>
  <c r="M68"/>
  <c r="M67"/>
  <c r="U68"/>
  <c r="E69"/>
  <c r="M69"/>
  <c r="U69"/>
  <c r="R69"/>
  <c r="J69"/>
  <c r="T67"/>
  <c r="G69"/>
  <c r="D68"/>
  <c r="C68" s="1"/>
  <c r="T68"/>
  <c r="D69"/>
  <c r="G68"/>
  <c r="S69"/>
  <c r="V68"/>
  <c r="D67"/>
  <c r="H68"/>
  <c r="L67"/>
  <c r="P68"/>
  <c r="H69"/>
  <c r="P69"/>
  <c r="C67" l="1"/>
  <c r="C69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<sst xmlns="http://schemas.openxmlformats.org/spreadsheetml/2006/main" count="95" uniqueCount="65">
  <si>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</si>
  <si>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</si>
  <si>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</si>
  <si>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</si>
  <si>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</si>
  <si>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</si>
  <si>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</si>
  <si>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</si>
  <si>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</si>
  <si>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</si>
  <si>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</si>
  <si>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</si>
  <si>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</si>
  <si>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</si>
  <si>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</si>
  <si>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</si>
  <si>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</si>
  <si>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</si>
  <si>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</si>
  <si>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</si>
  <si>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</si>
  <si>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</si>
  <si>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</si>
  <si>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</si>
  <si>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</si>
  <si>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</si>
  <si>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</si>
  <si>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</si>
  <si>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</si>
  <si>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</si>
  <si>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</si>
  <si>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</si>
  <si>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</si>
  <si>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</si>
  <si>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</si>
  <si>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</si>
  <si>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</si>
  <si>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</si>
  <si>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</si>
  <si>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</si>
  <si>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</si>
  <si>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</si>
  <si>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</si>
  <si>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</si>
  <si>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</si>
  <si>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</si>
  <si>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</si>
  <si>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</si>
  <si>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</si>
  <si>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</si>
  <si>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</si>
  <si>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</si>
  <si>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</si>
  <si>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</si>
  <si>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</si>
  <si>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</si>
  <si>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</si>
  <si>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</si>
  <si>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</si>
  <si>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</si>
  <si>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</si>
  <si>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</si>
  <si>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</si>
  <si>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Kazakhstan</t>
  </si>
  <si>
    <t>KAZ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</si>
</sst>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Wealth_KAZ!$B$54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Wealth_KAZ!$D$52:$W$52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Wealth_KAZ!$D$54:$W$54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3.9810764832369117</c:v>
                </c:pt>
                <c:pt idx="2">
                  <c:v>6.0650804284895887</c:v>
                </c:pt>
                <c:pt idx="3">
                  <c:v>7.7595503580153879</c:v>
                </c:pt>
                <c:pt idx="4">
                  <c:v>7.7556302309103931</c:v>
                </c:pt>
                <c:pt idx="5">
                  <c:v>7.1992042053017791</c:v>
                </c:pt>
                <c:pt idx="6">
                  <c:v>6.8877302153726783</c:v>
                </c:pt>
                <c:pt idx="7">
                  <c:v>6.4060052706606196</c:v>
                </c:pt>
                <c:pt idx="8">
                  <c:v>5.745766775591199</c:v>
                </c:pt>
                <c:pt idx="9">
                  <c:v>5.1294086253643734</c:v>
                </c:pt>
                <c:pt idx="10">
                  <c:v>4.795289606532549</c:v>
                </c:pt>
                <c:pt idx="11">
                  <c:v>4.3939477951145944</c:v>
                </c:pt>
                <c:pt idx="12">
                  <c:v>3.9394845157704639</c:v>
                </c:pt>
                <c:pt idx="13">
                  <c:v>4.1546512877039588</c:v>
                </c:pt>
                <c:pt idx="14">
                  <c:v>5.5642083955347088</c:v>
                </c:pt>
                <c:pt idx="15">
                  <c:v>8.5813664806851477</c:v>
                </c:pt>
                <c:pt idx="16">
                  <c:v>12.617896470916733</c:v>
                </c:pt>
                <c:pt idx="17">
                  <c:v>16.34341156011363</c:v>
                </c:pt>
                <c:pt idx="18">
                  <c:v>19.660911019615156</c:v>
                </c:pt>
                <c:pt idx="19">
                  <c:v>23.066835035754153</c:v>
                </c:pt>
              </c:numCache>
            </c:numRef>
          </c:val>
        </c:ser>
        <c:ser>
          <c:idx val="1"/>
          <c:order val="1"/>
          <c:tx>
            <c:strRef>
              <c:f>Wealth_KAZ!$B$55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Wealth_KAZ!$D$52:$W$52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Wealth_KAZ!$D$55:$W$55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2.2378298163942656</c:v>
                </c:pt>
                <c:pt idx="2">
                  <c:v>4.7144983387978678</c:v>
                </c:pt>
                <c:pt idx="3">
                  <c:v>3.9385917571495677</c:v>
                </c:pt>
                <c:pt idx="4">
                  <c:v>6.5494895592257629</c:v>
                </c:pt>
                <c:pt idx="5">
                  <c:v>9.4018928313416072</c:v>
                </c:pt>
                <c:pt idx="6">
                  <c:v>12.260116847969126</c:v>
                </c:pt>
                <c:pt idx="7">
                  <c:v>15.161099329984884</c:v>
                </c:pt>
                <c:pt idx="8">
                  <c:v>14.105786889718308</c:v>
                </c:pt>
                <c:pt idx="9">
                  <c:v>17.106615844943974</c:v>
                </c:pt>
                <c:pt idx="10">
                  <c:v>18.926616767937034</c:v>
                </c:pt>
                <c:pt idx="11">
                  <c:v>20.700820456576619</c:v>
                </c:pt>
                <c:pt idx="12">
                  <c:v>21.984969064774539</c:v>
                </c:pt>
                <c:pt idx="13">
                  <c:v>22.882302381344321</c:v>
                </c:pt>
                <c:pt idx="14">
                  <c:v>24.325909954352952</c:v>
                </c:pt>
                <c:pt idx="15">
                  <c:v>25.504118869458424</c:v>
                </c:pt>
                <c:pt idx="16">
                  <c:v>26.394684610451911</c:v>
                </c:pt>
                <c:pt idx="17">
                  <c:v>27.0090549141627</c:v>
                </c:pt>
                <c:pt idx="18">
                  <c:v>27.103180382474633</c:v>
                </c:pt>
                <c:pt idx="19">
                  <c:v>27.121579397468686</c:v>
                </c:pt>
              </c:numCache>
            </c:numRef>
          </c:val>
        </c:ser>
        <c:ser>
          <c:idx val="2"/>
          <c:order val="2"/>
          <c:tx>
            <c:strRef>
              <c:f>Wealth_KAZ!$B$56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Wealth_KAZ!$D$52:$W$52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Wealth_KAZ!$D$56:$W$56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0.11540597157393417</c:v>
                </c:pt>
                <c:pt idx="2">
                  <c:v>0.60952666700682112</c:v>
                </c:pt>
                <c:pt idx="3">
                  <c:v>1.3614137047486929</c:v>
                </c:pt>
                <c:pt idx="4">
                  <c:v>2.2911146191523901</c:v>
                </c:pt>
                <c:pt idx="5">
                  <c:v>3.3673954431369779</c:v>
                </c:pt>
                <c:pt idx="6">
                  <c:v>4.54879781719566</c:v>
                </c:pt>
                <c:pt idx="7">
                  <c:v>5.7118745084698164</c:v>
                </c:pt>
                <c:pt idx="8">
                  <c:v>6.6423803387567926</c:v>
                </c:pt>
                <c:pt idx="9">
                  <c:v>7.090391127271567</c:v>
                </c:pt>
                <c:pt idx="10">
                  <c:v>7.0375206007362134</c:v>
                </c:pt>
                <c:pt idx="11">
                  <c:v>6.481178772165852</c:v>
                </c:pt>
                <c:pt idx="12">
                  <c:v>5.5173341312086954</c:v>
                </c:pt>
                <c:pt idx="13">
                  <c:v>4.2299971699990335</c:v>
                </c:pt>
                <c:pt idx="14">
                  <c:v>2.7637658238860441</c:v>
                </c:pt>
                <c:pt idx="15">
                  <c:v>1.1212990437491577</c:v>
                </c:pt>
                <c:pt idx="16">
                  <c:v>-0.66337448328874782</c:v>
                </c:pt>
                <c:pt idx="17">
                  <c:v>-2.5305292109836008</c:v>
                </c:pt>
                <c:pt idx="18">
                  <c:v>-4.4216466785955362</c:v>
                </c:pt>
                <c:pt idx="19">
                  <c:v>-6.2972436021044853</c:v>
                </c:pt>
              </c:numCache>
            </c:numRef>
          </c:val>
        </c:ser>
        <c:ser>
          <c:idx val="4"/>
          <c:order val="3"/>
          <c:tx>
            <c:strRef>
              <c:f>Wealth_KAZ!$B$53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Wealth_KAZ!$D$52:$W$52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Wealth_KAZ!$D$53:$W$53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1.2969344567286045</c:v>
                </c:pt>
                <c:pt idx="2">
                  <c:v>2.5242756948873346</c:v>
                </c:pt>
                <c:pt idx="3">
                  <c:v>3.1084674325757122</c:v>
                </c:pt>
                <c:pt idx="4">
                  <c:v>4.2416917909886553</c:v>
                </c:pt>
                <c:pt idx="5">
                  <c:v>5.4145120906268662</c:v>
                </c:pt>
                <c:pt idx="6">
                  <c:v>6.6959550454218641</c:v>
                </c:pt>
                <c:pt idx="7">
                  <c:v>7.9448378402093178</c:v>
                </c:pt>
                <c:pt idx="8">
                  <c:v>8.1412364889094526</c:v>
                </c:pt>
                <c:pt idx="9">
                  <c:v>8.9630438830879946</c:v>
                </c:pt>
                <c:pt idx="10">
                  <c:v>9.2759865801767205</c:v>
                </c:pt>
                <c:pt idx="11">
                  <c:v>9.267410884650884</c:v>
                </c:pt>
                <c:pt idx="12">
                  <c:v>8.8978916198890765</c:v>
                </c:pt>
                <c:pt idx="13">
                  <c:v>8.3728015368044204</c:v>
                </c:pt>
                <c:pt idx="14">
                  <c:v>8.0821330304732051</c:v>
                </c:pt>
                <c:pt idx="15">
                  <c:v>7.9223248878353525</c:v>
                </c:pt>
                <c:pt idx="16">
                  <c:v>7.8008096802324234</c:v>
                </c:pt>
                <c:pt idx="17">
                  <c:v>7.5117558522811878</c:v>
                </c:pt>
                <c:pt idx="18">
                  <c:v>7.0177497990292492</c:v>
                </c:pt>
                <c:pt idx="19">
                  <c:v>6.5322929780175176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Wealth_KAZ!$D$64:$W$64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-4.8432093062658499</c:v>
                </c:pt>
                <c:pt idx="2">
                  <c:v>-12.906738240120063</c:v>
                </c:pt>
                <c:pt idx="3">
                  <c:v>-23.033395650735667</c:v>
                </c:pt>
                <c:pt idx="4">
                  <c:v>-28.516791316127044</c:v>
                </c:pt>
                <c:pt idx="5">
                  <c:v>-27.209566558669252</c:v>
                </c:pt>
                <c:pt idx="6">
                  <c:v>-24.857039950321735</c:v>
                </c:pt>
                <c:pt idx="7">
                  <c:v>-25.215679390644819</c:v>
                </c:pt>
                <c:pt idx="8">
                  <c:v>-22.275956451324429</c:v>
                </c:pt>
                <c:pt idx="9">
                  <c:v>-13.906228269855204</c:v>
                </c:pt>
                <c:pt idx="10">
                  <c:v>-1.8556754819036181</c:v>
                </c:pt>
                <c:pt idx="11">
                  <c:v>7.6845474887759613</c:v>
                </c:pt>
                <c:pt idx="12">
                  <c:v>17.279394503552027</c:v>
                </c:pt>
                <c:pt idx="13">
                  <c:v>27.715969534586726</c:v>
                </c:pt>
                <c:pt idx="14">
                  <c:v>39.010715943545883</c:v>
                </c:pt>
                <c:pt idx="15">
                  <c:v>52.305840228153919</c:v>
                </c:pt>
                <c:pt idx="16">
                  <c:v>63.796350296092143</c:v>
                </c:pt>
                <c:pt idx="17">
                  <c:v>67.240534045036469</c:v>
                </c:pt>
                <c:pt idx="18">
                  <c:v>67.27976429862747</c:v>
                </c:pt>
                <c:pt idx="19">
                  <c:v>76.939855389784185</c:v>
                </c:pt>
              </c:numCache>
            </c:numRef>
          </c:val>
        </c:ser>
        <c:marker val="1"/>
        <c:axId val="73303168"/>
        <c:axId val="73305472"/>
      </c:lineChart>
      <c:catAx>
        <c:axId val="733031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305472"/>
        <c:crosses val="autoZero"/>
        <c:auto val="1"/>
        <c:lblAlgn val="ctr"/>
        <c:lblOffset val="100"/>
      </c:catAx>
      <c:valAx>
        <c:axId val="7330547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303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Wealth_KAZ!$B$40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Wealth_KAZ!$D$38:$W$38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Wealth_KAZ!$D$40:$W$40</c:f>
              <c:numCache>
                <c:formatCode>_(* #,##0_);_(* \(#,##0\);_(* "-"??_);_(@_)</c:formatCode>
                <c:ptCount val="20"/>
                <c:pt idx="0">
                  <c:v>16566.83230578986</c:v>
                </c:pt>
                <c:pt idx="1">
                  <c:v>17226.370570732954</c:v>
                </c:pt>
                <c:pt idx="2">
                  <c:v>17571.62400958901</c:v>
                </c:pt>
                <c:pt idx="3">
                  <c:v>17852.344001285586</c:v>
                </c:pt>
                <c:pt idx="4">
                  <c:v>17851.694560401927</c:v>
                </c:pt>
                <c:pt idx="5">
                  <c:v>17759.512393833578</c:v>
                </c:pt>
                <c:pt idx="6">
                  <c:v>17707.911020245869</c:v>
                </c:pt>
                <c:pt idx="7">
                  <c:v>17628.104456480265</c:v>
                </c:pt>
                <c:pt idx="8">
                  <c:v>17518.723852183844</c:v>
                </c:pt>
                <c:pt idx="9">
                  <c:v>17416.612831032697</c:v>
                </c:pt>
                <c:pt idx="10">
                  <c:v>17361.259893481078</c:v>
                </c:pt>
                <c:pt idx="11">
                  <c:v>17294.770268610446</c:v>
                </c:pt>
                <c:pt idx="12">
                  <c:v>17219.48009923011</c:v>
                </c:pt>
                <c:pt idx="13">
                  <c:v>17255.126417514115</c:v>
                </c:pt>
                <c:pt idx="14">
                  <c:v>17488.645379822774</c:v>
                </c:pt>
                <c:pt idx="15">
                  <c:v>17988.492900190231</c:v>
                </c:pt>
                <c:pt idx="16">
                  <c:v>18657.218054644811</c:v>
                </c:pt>
                <c:pt idx="17">
                  <c:v>19274.417891998957</c:v>
                </c:pt>
                <c:pt idx="18">
                  <c:v>19824.022464200061</c:v>
                </c:pt>
                <c:pt idx="19">
                  <c:v>20388.276184416431</c:v>
                </c:pt>
              </c:numCache>
            </c:numRef>
          </c:val>
        </c:ser>
        <c:ser>
          <c:idx val="1"/>
          <c:order val="1"/>
          <c:tx>
            <c:strRef>
              <c:f>Wealth_KAZ!$B$41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Wealth_KAZ!$D$38:$W$38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Wealth_KAZ!$D$41:$W$41</c:f>
              <c:numCache>
                <c:formatCode>General</c:formatCode>
                <c:ptCount val="20"/>
                <c:pt idx="0">
                  <c:v>20141.867417795496</c:v>
                </c:pt>
                <c:pt idx="1">
                  <c:v>20592.608132449524</c:v>
                </c:pt>
                <c:pt idx="2">
                  <c:v>21091.455422610336</c:v>
                </c:pt>
                <c:pt idx="3">
                  <c:v>20935.173347648786</c:v>
                </c:pt>
                <c:pt idx="4">
                  <c:v>21461.056921357107</c:v>
                </c:pt>
                <c:pt idx="5">
                  <c:v>22035.584206647542</c:v>
                </c:pt>
                <c:pt idx="6">
                  <c:v>22611.283898580245</c:v>
                </c:pt>
                <c:pt idx="7">
                  <c:v>23195.595943921333</c:v>
                </c:pt>
                <c:pt idx="8">
                  <c:v>22983.036311359338</c:v>
                </c:pt>
                <c:pt idx="9">
                  <c:v>23587.45930095571</c:v>
                </c:pt>
                <c:pt idx="10">
                  <c:v>23954.041473867626</c:v>
                </c:pt>
                <c:pt idx="11">
                  <c:v>24311.399228555048</c:v>
                </c:pt>
                <c:pt idx="12">
                  <c:v>24570.050738665737</c:v>
                </c:pt>
                <c:pt idx="13">
                  <c:v>24750.790425584932</c:v>
                </c:pt>
                <c:pt idx="14">
                  <c:v>25041.559948973587</c:v>
                </c:pt>
                <c:pt idx="15">
                  <c:v>25278.873226558775</c:v>
                </c:pt>
                <c:pt idx="16">
                  <c:v>25458.24979737799</c:v>
                </c:pt>
                <c:pt idx="17">
                  <c:v>25581.995449405727</c:v>
                </c:pt>
                <c:pt idx="18">
                  <c:v>25600.954076439495</c:v>
                </c:pt>
                <c:pt idx="19">
                  <c:v>25604.659981645778</c:v>
                </c:pt>
              </c:numCache>
            </c:numRef>
          </c:val>
        </c:ser>
        <c:ser>
          <c:idx val="2"/>
          <c:order val="2"/>
          <c:tx>
            <c:strRef>
              <c:f>Wealth_KAZ!$B$42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Wealth_KAZ!$D$38:$W$38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Wealth_KAZ!$D$42:$W$42</c:f>
              <c:numCache>
                <c:formatCode>_(* #,##0_);_(* \(#,##0\);_(* "-"??_);_(@_)</c:formatCode>
                <c:ptCount val="20"/>
                <c:pt idx="0">
                  <c:v>53675.490031192174</c:v>
                </c:pt>
                <c:pt idx="1">
                  <c:v>53737.434751959736</c:v>
                </c:pt>
                <c:pt idx="2">
                  <c:v>54002.656456578879</c:v>
                </c:pt>
                <c:pt idx="3">
                  <c:v>54406.235508567843</c:v>
                </c:pt>
                <c:pt idx="4">
                  <c:v>54905.257030198503</c:v>
                </c:pt>
                <c:pt idx="5">
                  <c:v>55482.956036583979</c:v>
                </c:pt>
                <c:pt idx="6">
                  <c:v>56117.079550100119</c:v>
                </c:pt>
                <c:pt idx="7">
                  <c:v>56741.366663580098</c:v>
                </c:pt>
                <c:pt idx="8">
                  <c:v>57240.820227755445</c:v>
                </c:pt>
                <c:pt idx="9">
                  <c:v>57481.292213883353</c:v>
                </c:pt>
                <c:pt idx="10">
                  <c:v>57452.913699683435</c:v>
                </c:pt>
                <c:pt idx="11">
                  <c:v>57154.294496949798</c:v>
                </c:pt>
                <c:pt idx="12">
                  <c:v>56636.946162776665</c:v>
                </c:pt>
                <c:pt idx="13">
                  <c:v>55945.96174049472</c:v>
                </c:pt>
                <c:pt idx="14">
                  <c:v>55158.954880477628</c:v>
                </c:pt>
                <c:pt idx="15">
                  <c:v>54277.352787639604</c:v>
                </c:pt>
                <c:pt idx="16">
                  <c:v>53319.420526545051</c:v>
                </c:pt>
                <c:pt idx="17">
                  <c:v>52317.216076814264</c:v>
                </c:pt>
                <c:pt idx="18">
                  <c:v>51302.149509008086</c:v>
                </c:pt>
                <c:pt idx="19">
                  <c:v>50295.413669304697</c:v>
                </c:pt>
              </c:numCache>
            </c:numRef>
          </c:val>
        </c:ser>
        <c:overlap val="100"/>
        <c:axId val="114900992"/>
        <c:axId val="114902528"/>
      </c:barChart>
      <c:catAx>
        <c:axId val="11490099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4902528"/>
        <c:crosses val="autoZero"/>
        <c:auto val="1"/>
        <c:lblAlgn val="ctr"/>
        <c:lblOffset val="100"/>
      </c:catAx>
      <c:valAx>
        <c:axId val="1149025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11490099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Wealth_KAZ!$B$67:$B$69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Wealth_KAZ!$C$67:$C$69</c:f>
              <c:numCache>
                <c:formatCode>_(* #,##0_);_(* \(#,##0\);_(* "-"??_);_(@_)</c:formatCode>
                <c:ptCount val="3"/>
                <c:pt idx="0">
                  <c:v>18.604213407354376</c:v>
                </c:pt>
                <c:pt idx="1">
                  <c:v>24.337773520149618</c:v>
                </c:pt>
                <c:pt idx="2">
                  <c:v>57.058013072495996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Wealth_KAZ!$B$72:$B$75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Wealth_KAZ!$C$72:$C$75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1.4112178928763841</c:v>
                </c:pt>
                <c:pt idx="2">
                  <c:v>95.14028697466108</c:v>
                </c:pt>
                <c:pt idx="3">
                  <c:v>3.4484951324625426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166"/>
  <sheetViews>
    <sheetView tabSelected="1" zoomScale="80" zoomScaleNormal="80" workbookViewId="0">
      <pane xSplit="3" ySplit="6" topLeftCell="D40" activePane="bottomRight" state="frozen"/>
      <selection pane="topRight" activeCell="D1" sqref="D1"/>
      <selection pane="bottomLeft" activeCell="A7" sqref="A7"/>
      <selection pane="bottomRight" activeCell="D1" sqref="D1:D1048576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3" width="20.7109375" customWidth="1"/>
  </cols>
  <sheetData>
    <row r="1" spans="1:23" ht="21">
      <c r="A1" s="3" t="s">
        <v>0</v>
      </c>
      <c r="B1" s="4" t="s">
        <v>63</v>
      </c>
    </row>
    <row r="2" spans="1:23" ht="21">
      <c r="A2" s="3" t="s">
        <v>1</v>
      </c>
      <c r="B2" s="4" t="s">
        <v>64</v>
      </c>
    </row>
    <row r="3" spans="1:23" ht="21">
      <c r="A3" s="3" t="s">
        <v>39</v>
      </c>
      <c r="B3" s="4" t="s">
        <v>40</v>
      </c>
    </row>
    <row r="4" spans="1:23" ht="21" customHeight="1">
      <c r="A4" s="3" t="s">
        <v>4</v>
      </c>
      <c r="B4" s="4" t="s">
        <v>30</v>
      </c>
    </row>
    <row r="6" spans="1:23">
      <c r="A6" s="1" t="s">
        <v>2</v>
      </c>
      <c r="B6" s="1" t="s">
        <v>3</v>
      </c>
      <c r="C6" s="1" t="s">
        <v>37</v>
      </c>
      <c r="D6" s="1">
        <v>1991</v>
      </c>
      <c r="E6" s="1">
        <v>1992</v>
      </c>
      <c r="F6" s="1">
        <v>1993</v>
      </c>
      <c r="G6" s="1">
        <v>1994</v>
      </c>
      <c r="H6" s="1">
        <v>1995</v>
      </c>
      <c r="I6" s="1">
        <v>1996</v>
      </c>
      <c r="J6" s="1">
        <v>1997</v>
      </c>
      <c r="K6" s="1">
        <v>1998</v>
      </c>
      <c r="L6" s="1">
        <v>1999</v>
      </c>
      <c r="M6" s="1">
        <v>2000</v>
      </c>
      <c r="N6" s="1">
        <v>2001</v>
      </c>
      <c r="O6" s="1">
        <v>2002</v>
      </c>
      <c r="P6" s="1">
        <v>2003</v>
      </c>
      <c r="Q6" s="1">
        <v>2004</v>
      </c>
      <c r="R6" s="1">
        <v>2005</v>
      </c>
      <c r="S6" s="1">
        <v>2006</v>
      </c>
      <c r="T6" s="1">
        <v>2007</v>
      </c>
      <c r="U6" s="1">
        <v>2008</v>
      </c>
      <c r="V6" s="1">
        <v>2009</v>
      </c>
      <c r="W6" s="1">
        <v>2010</v>
      </c>
    </row>
    <row r="7" spans="1:23" ht="16.5">
      <c r="A7" s="24" t="s">
        <v>29</v>
      </c>
      <c r="B7" s="23" t="s">
        <v>28</v>
      </c>
      <c r="D7" s="13">
        <f t="shared" ref="D7:W7" si="0">+D8+D9+D10</f>
        <v>1492557509831.7239</v>
      </c>
      <c r="E7" s="13">
        <f t="shared" si="0"/>
        <v>1504354548509.3367</v>
      </c>
      <c r="F7" s="13">
        <f t="shared" si="0"/>
        <v>1509876967424.575</v>
      </c>
      <c r="G7" s="13">
        <f t="shared" si="0"/>
        <v>1502294199732.0198</v>
      </c>
      <c r="H7" s="13">
        <f t="shared" si="0"/>
        <v>1500502153514.1846</v>
      </c>
      <c r="I7" s="13">
        <f t="shared" si="0"/>
        <v>1497060594294.2012</v>
      </c>
      <c r="J7" s="13">
        <f t="shared" si="0"/>
        <v>1493285429161.1396</v>
      </c>
      <c r="K7" s="13">
        <f t="shared" si="0"/>
        <v>1489349188529.356</v>
      </c>
      <c r="L7" s="13">
        <f t="shared" si="0"/>
        <v>1474189957701.4712</v>
      </c>
      <c r="M7" s="13">
        <f t="shared" si="0"/>
        <v>1473015457999.7144</v>
      </c>
      <c r="N7" s="13">
        <f t="shared" si="0"/>
        <v>1471415879484.813</v>
      </c>
      <c r="O7" s="13">
        <f t="shared" si="0"/>
        <v>1471695744726.7241</v>
      </c>
      <c r="P7" s="13">
        <f t="shared" si="0"/>
        <v>1472368756159.4043</v>
      </c>
      <c r="Q7" s="13">
        <f t="shared" si="0"/>
        <v>1474517820643.1001</v>
      </c>
      <c r="R7" s="13">
        <f t="shared" si="0"/>
        <v>1482120889308.864</v>
      </c>
      <c r="S7" s="13">
        <f t="shared" si="0"/>
        <v>1493637218408.5168</v>
      </c>
      <c r="T7" s="13">
        <f t="shared" si="0"/>
        <v>1507911393991.335</v>
      </c>
      <c r="U7" s="13">
        <f t="shared" si="0"/>
        <v>1521286693444.3672</v>
      </c>
      <c r="V7" s="13">
        <f t="shared" si="0"/>
        <v>1532263689556.5693</v>
      </c>
      <c r="W7" s="13">
        <f t="shared" si="0"/>
        <v>1543152432285.9795</v>
      </c>
    </row>
    <row r="8" spans="1:23" s="22" customFormat="1" ht="15.75">
      <c r="A8" s="19">
        <v>1</v>
      </c>
      <c r="B8" s="20" t="s">
        <v>5</v>
      </c>
      <c r="C8" s="20"/>
      <c r="D8" s="21">
        <v>273576053945.01477</v>
      </c>
      <c r="E8" s="21">
        <v>283044823889.76782</v>
      </c>
      <c r="F8" s="21">
        <v>286308527287.44147</v>
      </c>
      <c r="G8" s="21">
        <v>287781874024.97174</v>
      </c>
      <c r="H8" s="21">
        <v>284303463369.86078</v>
      </c>
      <c r="I8" s="21">
        <v>279047119906.6554</v>
      </c>
      <c r="J8" s="21">
        <v>274201441864.44699</v>
      </c>
      <c r="K8" s="21">
        <v>269096346239.91354</v>
      </c>
      <c r="L8" s="21">
        <v>264223910103.9097</v>
      </c>
      <c r="M8" s="21">
        <v>260494948630.22977</v>
      </c>
      <c r="N8" s="21">
        <v>258642251232.27673</v>
      </c>
      <c r="O8" s="21">
        <v>257720941973.87393</v>
      </c>
      <c r="P8" s="21">
        <v>257587442606.95038</v>
      </c>
      <c r="Q8" s="21">
        <v>259749907485.03741</v>
      </c>
      <c r="R8" s="21">
        <v>265334317416.82202</v>
      </c>
      <c r="S8" s="21">
        <v>275445793455.84857</v>
      </c>
      <c r="T8" s="21">
        <v>288740841734.96216</v>
      </c>
      <c r="U8" s="21">
        <v>301747661773.41644</v>
      </c>
      <c r="V8" s="21">
        <v>314034242961.54974</v>
      </c>
      <c r="W8" s="21">
        <v>326749996628.81738</v>
      </c>
    </row>
    <row r="9" spans="1:23" s="22" customFormat="1" ht="15.75">
      <c r="A9" s="19">
        <v>2</v>
      </c>
      <c r="B9" s="20" t="s">
        <v>38</v>
      </c>
      <c r="C9" s="20"/>
      <c r="D9" s="21">
        <v>332612324766.41766</v>
      </c>
      <c r="E9" s="21">
        <v>338355146741.28931</v>
      </c>
      <c r="F9" s="21">
        <v>343659956364.92834</v>
      </c>
      <c r="G9" s="21">
        <v>337477443779.38007</v>
      </c>
      <c r="H9" s="21">
        <v>341785637754.16589</v>
      </c>
      <c r="I9" s="21">
        <v>346235086412.65454</v>
      </c>
      <c r="J9" s="21">
        <v>350128631226.37103</v>
      </c>
      <c r="K9" s="21">
        <v>354085156051.59259</v>
      </c>
      <c r="L9" s="21">
        <v>346638703337.42926</v>
      </c>
      <c r="M9" s="21">
        <v>352790411001.84851</v>
      </c>
      <c r="N9" s="21">
        <v>356859309227.8277</v>
      </c>
      <c r="O9" s="21">
        <v>362280424230.78265</v>
      </c>
      <c r="P9" s="21">
        <v>367545158043.354</v>
      </c>
      <c r="Q9" s="21">
        <v>372585825665.21936</v>
      </c>
      <c r="R9" s="21">
        <v>379925664441.63715</v>
      </c>
      <c r="S9" s="21">
        <v>387078524709.85242</v>
      </c>
      <c r="T9" s="21">
        <v>393994241481.45288</v>
      </c>
      <c r="U9" s="21">
        <v>400494964548.87671</v>
      </c>
      <c r="V9" s="21">
        <v>405547171216.46942</v>
      </c>
      <c r="W9" s="21">
        <v>410349677776.06848</v>
      </c>
    </row>
    <row r="10" spans="1:23" s="22" customFormat="1" ht="15.75">
      <c r="A10" s="19">
        <v>3</v>
      </c>
      <c r="B10" s="20" t="s">
        <v>10</v>
      </c>
      <c r="C10" s="20"/>
      <c r="D10" s="21">
        <f t="shared" ref="D10:W10" si="1">+D13+D16+D19+D23</f>
        <v>886369131120.2915</v>
      </c>
      <c r="E10" s="21">
        <f t="shared" si="1"/>
        <v>882954577878.27954</v>
      </c>
      <c r="F10" s="21">
        <f t="shared" si="1"/>
        <v>879908483772.20508</v>
      </c>
      <c r="G10" s="21">
        <f t="shared" si="1"/>
        <v>877034881927.66797</v>
      </c>
      <c r="H10" s="21">
        <f t="shared" si="1"/>
        <v>874413052390.15808</v>
      </c>
      <c r="I10" s="21">
        <f t="shared" si="1"/>
        <v>871778387974.89124</v>
      </c>
      <c r="J10" s="21">
        <f t="shared" si="1"/>
        <v>868955356070.32178</v>
      </c>
      <c r="K10" s="21">
        <f t="shared" si="1"/>
        <v>866167686237.84973</v>
      </c>
      <c r="L10" s="21">
        <f t="shared" si="1"/>
        <v>863327344260.13208</v>
      </c>
      <c r="M10" s="21">
        <f t="shared" si="1"/>
        <v>859730098367.63599</v>
      </c>
      <c r="N10" s="21">
        <f t="shared" si="1"/>
        <v>855914319024.70837</v>
      </c>
      <c r="O10" s="21">
        <f t="shared" si="1"/>
        <v>851694378522.06738</v>
      </c>
      <c r="P10" s="21">
        <f t="shared" si="1"/>
        <v>847236155509.09998</v>
      </c>
      <c r="Q10" s="21">
        <f t="shared" si="1"/>
        <v>842182087492.84338</v>
      </c>
      <c r="R10" s="21">
        <f t="shared" si="1"/>
        <v>836860907450.40479</v>
      </c>
      <c r="S10" s="21">
        <f t="shared" si="1"/>
        <v>831112900242.81592</v>
      </c>
      <c r="T10" s="21">
        <f t="shared" si="1"/>
        <v>825176310774.92004</v>
      </c>
      <c r="U10" s="21">
        <f t="shared" si="1"/>
        <v>819044067122.07385</v>
      </c>
      <c r="V10" s="21">
        <f t="shared" si="1"/>
        <v>812682275378.55005</v>
      </c>
      <c r="W10" s="21">
        <f t="shared" si="1"/>
        <v>806052757881.09375</v>
      </c>
    </row>
    <row r="11" spans="1:23" s="22" customFormat="1" ht="15.75">
      <c r="A11" s="27">
        <v>3.1</v>
      </c>
      <c r="B11" s="26" t="s">
        <v>32</v>
      </c>
      <c r="C11" s="20"/>
      <c r="D11" s="38">
        <f t="shared" ref="D11:W11" si="2">+D13+D16</f>
        <v>12040550488.151291</v>
      </c>
      <c r="E11" s="38">
        <f t="shared" si="2"/>
        <v>12002810275.207081</v>
      </c>
      <c r="F11" s="38">
        <f t="shared" si="2"/>
        <v>11965070062.262871</v>
      </c>
      <c r="G11" s="38">
        <f t="shared" si="2"/>
        <v>11927329849.318663</v>
      </c>
      <c r="H11" s="38">
        <f t="shared" si="2"/>
        <v>11889589636.374451</v>
      </c>
      <c r="I11" s="38">
        <f t="shared" si="2"/>
        <v>11851849423.430243</v>
      </c>
      <c r="J11" s="38">
        <f t="shared" si="2"/>
        <v>11814109210.486032</v>
      </c>
      <c r="K11" s="38">
        <f t="shared" si="2"/>
        <v>11776368997.541822</v>
      </c>
      <c r="L11" s="38">
        <f t="shared" si="2"/>
        <v>11738628784.597612</v>
      </c>
      <c r="M11" s="38">
        <f t="shared" si="2"/>
        <v>11700888571.653404</v>
      </c>
      <c r="N11" s="38">
        <f t="shared" si="2"/>
        <v>11825689676.156521</v>
      </c>
      <c r="O11" s="38">
        <f t="shared" si="2"/>
        <v>11950490780.659637</v>
      </c>
      <c r="P11" s="38">
        <f t="shared" si="2"/>
        <v>12075291885.162756</v>
      </c>
      <c r="Q11" s="38">
        <f t="shared" si="2"/>
        <v>12200092989.665873</v>
      </c>
      <c r="R11" s="38">
        <f t="shared" si="2"/>
        <v>12324894094.168991</v>
      </c>
      <c r="S11" s="38">
        <f t="shared" si="2"/>
        <v>12308234727.926355</v>
      </c>
      <c r="T11" s="38">
        <f t="shared" si="2"/>
        <v>12291575361.68372</v>
      </c>
      <c r="U11" s="38">
        <f t="shared" si="2"/>
        <v>12274915995.441084</v>
      </c>
      <c r="V11" s="38">
        <f t="shared" si="2"/>
        <v>12258256629.198446</v>
      </c>
      <c r="W11" s="38">
        <f t="shared" si="2"/>
        <v>12241597262.955814</v>
      </c>
    </row>
    <row r="12" spans="1:23" s="22" customFormat="1" ht="15.75">
      <c r="A12" s="27">
        <v>3.2</v>
      </c>
      <c r="B12" s="26" t="s">
        <v>33</v>
      </c>
      <c r="C12" s="20"/>
      <c r="D12" s="38">
        <f t="shared" ref="D12:W12" si="3">+D23+D19</f>
        <v>874328580632.14026</v>
      </c>
      <c r="E12" s="38">
        <f t="shared" si="3"/>
        <v>870951767603.07251</v>
      </c>
      <c r="F12" s="38">
        <f t="shared" si="3"/>
        <v>867943413709.94226</v>
      </c>
      <c r="G12" s="38">
        <f t="shared" si="3"/>
        <v>865107552078.34937</v>
      </c>
      <c r="H12" s="38">
        <f t="shared" si="3"/>
        <v>862523462753.78369</v>
      </c>
      <c r="I12" s="38">
        <f t="shared" si="3"/>
        <v>859926538551.46094</v>
      </c>
      <c r="J12" s="38">
        <f t="shared" si="3"/>
        <v>857141246859.83569</v>
      </c>
      <c r="K12" s="38">
        <f t="shared" si="3"/>
        <v>854391317240.30786</v>
      </c>
      <c r="L12" s="38">
        <f t="shared" si="3"/>
        <v>851588715475.53442</v>
      </c>
      <c r="M12" s="38">
        <f t="shared" si="3"/>
        <v>848029209795.98254</v>
      </c>
      <c r="N12" s="38">
        <f t="shared" si="3"/>
        <v>844088629348.55188</v>
      </c>
      <c r="O12" s="38">
        <f t="shared" si="3"/>
        <v>839743887741.40771</v>
      </c>
      <c r="P12" s="38">
        <f t="shared" si="3"/>
        <v>835160863623.93726</v>
      </c>
      <c r="Q12" s="38">
        <f t="shared" si="3"/>
        <v>829981994503.17749</v>
      </c>
      <c r="R12" s="38">
        <f t="shared" si="3"/>
        <v>824536013356.23584</v>
      </c>
      <c r="S12" s="38">
        <f t="shared" si="3"/>
        <v>818804665514.88953</v>
      </c>
      <c r="T12" s="38">
        <f t="shared" si="3"/>
        <v>812884735413.23633</v>
      </c>
      <c r="U12" s="38">
        <f t="shared" si="3"/>
        <v>806769151126.63281</v>
      </c>
      <c r="V12" s="38">
        <f t="shared" si="3"/>
        <v>800424018749.35156</v>
      </c>
      <c r="W12" s="38">
        <f t="shared" si="3"/>
        <v>793811160618.13794</v>
      </c>
    </row>
    <row r="13" spans="1:23" s="22" customFormat="1" ht="15.75">
      <c r="A13" s="15" t="s">
        <v>42</v>
      </c>
      <c r="B13" s="10" t="s">
        <v>31</v>
      </c>
      <c r="C13" s="20"/>
      <c r="D13" s="13">
        <f t="shared" ref="D13:W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</row>
    <row r="14" spans="1:23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15.75">
      <c r="A16" s="15" t="s">
        <v>44</v>
      </c>
      <c r="B16" s="10" t="s">
        <v>11</v>
      </c>
      <c r="C16" s="10"/>
      <c r="D16" s="13">
        <f t="shared" ref="D16:W16" si="5">+D17+D18</f>
        <v>12040550488.151291</v>
      </c>
      <c r="E16" s="13">
        <f t="shared" si="5"/>
        <v>12002810275.207081</v>
      </c>
      <c r="F16" s="13">
        <f t="shared" si="5"/>
        <v>11965070062.262871</v>
      </c>
      <c r="G16" s="13">
        <f t="shared" si="5"/>
        <v>11927329849.318663</v>
      </c>
      <c r="H16" s="13">
        <f t="shared" si="5"/>
        <v>11889589636.374451</v>
      </c>
      <c r="I16" s="13">
        <f t="shared" si="5"/>
        <v>11851849423.430243</v>
      </c>
      <c r="J16" s="13">
        <f t="shared" si="5"/>
        <v>11814109210.486032</v>
      </c>
      <c r="K16" s="13">
        <f t="shared" si="5"/>
        <v>11776368997.541822</v>
      </c>
      <c r="L16" s="13">
        <f t="shared" si="5"/>
        <v>11738628784.597612</v>
      </c>
      <c r="M16" s="13">
        <f t="shared" si="5"/>
        <v>11700888571.653404</v>
      </c>
      <c r="N16" s="13">
        <f t="shared" si="5"/>
        <v>11825689676.156521</v>
      </c>
      <c r="O16" s="13">
        <f t="shared" si="5"/>
        <v>11950490780.659637</v>
      </c>
      <c r="P16" s="13">
        <f t="shared" si="5"/>
        <v>12075291885.162756</v>
      </c>
      <c r="Q16" s="13">
        <f t="shared" si="5"/>
        <v>12200092989.665873</v>
      </c>
      <c r="R16" s="13">
        <f t="shared" si="5"/>
        <v>12324894094.168991</v>
      </c>
      <c r="S16" s="13">
        <f t="shared" si="5"/>
        <v>12308234727.926355</v>
      </c>
      <c r="T16" s="13">
        <f t="shared" si="5"/>
        <v>12291575361.68372</v>
      </c>
      <c r="U16" s="13">
        <f t="shared" si="5"/>
        <v>12274915995.441084</v>
      </c>
      <c r="V16" s="13">
        <f t="shared" si="5"/>
        <v>12258256629.198446</v>
      </c>
      <c r="W16" s="13">
        <f t="shared" si="5"/>
        <v>12241597262.955814</v>
      </c>
    </row>
    <row r="17" spans="1:23">
      <c r="A17" s="8" t="s">
        <v>45</v>
      </c>
      <c r="B17" s="2" t="s">
        <v>7</v>
      </c>
      <c r="C17" s="2"/>
      <c r="D17" s="14">
        <v>2087792034.1104245</v>
      </c>
      <c r="E17" s="14">
        <v>2083086900.2750437</v>
      </c>
      <c r="F17" s="14">
        <v>2078381766.4396625</v>
      </c>
      <c r="G17" s="14">
        <v>2073676632.6042817</v>
      </c>
      <c r="H17" s="14">
        <v>2068971498.7689004</v>
      </c>
      <c r="I17" s="14">
        <v>2064266364.9335196</v>
      </c>
      <c r="J17" s="14">
        <v>2059561231.0981388</v>
      </c>
      <c r="K17" s="14">
        <v>2054856097.2627575</v>
      </c>
      <c r="L17" s="14">
        <v>2050150963.4273765</v>
      </c>
      <c r="M17" s="14">
        <v>2045445829.5919957</v>
      </c>
      <c r="N17" s="14">
        <v>2070723531.2102876</v>
      </c>
      <c r="O17" s="14">
        <v>2096001232.8285792</v>
      </c>
      <c r="P17" s="14">
        <v>2121278934.4468715</v>
      </c>
      <c r="Q17" s="14">
        <v>2146556636.0651634</v>
      </c>
      <c r="R17" s="14">
        <v>2171834337.683455</v>
      </c>
      <c r="S17" s="14">
        <v>2171901593.774404</v>
      </c>
      <c r="T17" s="14">
        <v>2171968849.8653522</v>
      </c>
      <c r="U17" s="14">
        <v>2172036105.9563012</v>
      </c>
      <c r="V17" s="14">
        <v>2172103362.0472493</v>
      </c>
      <c r="W17" s="14">
        <v>2172170618.1381984</v>
      </c>
    </row>
    <row r="18" spans="1:23">
      <c r="A18" s="8" t="s">
        <v>46</v>
      </c>
      <c r="B18" s="2" t="s">
        <v>62</v>
      </c>
      <c r="C18" s="2"/>
      <c r="D18" s="14">
        <v>9952758454.0408669</v>
      </c>
      <c r="E18" s="14">
        <v>9919723374.9320374</v>
      </c>
      <c r="F18" s="14">
        <v>9886688295.8232079</v>
      </c>
      <c r="G18" s="14">
        <v>9853653216.7143803</v>
      </c>
      <c r="H18" s="14">
        <v>9820618137.6055508</v>
      </c>
      <c r="I18" s="14">
        <v>9787583058.4967232</v>
      </c>
      <c r="J18" s="14">
        <v>9754547979.3878937</v>
      </c>
      <c r="K18" s="14">
        <v>9721512900.2790642</v>
      </c>
      <c r="L18" s="14">
        <v>9688477821.1702366</v>
      </c>
      <c r="M18" s="14">
        <v>9655442742.061409</v>
      </c>
      <c r="N18" s="14">
        <v>9754966144.9462337</v>
      </c>
      <c r="O18" s="14">
        <v>9854489547.8310585</v>
      </c>
      <c r="P18" s="14">
        <v>9954012950.7158852</v>
      </c>
      <c r="Q18" s="14">
        <v>10053536353.60071</v>
      </c>
      <c r="R18" s="14">
        <v>10153059756.485537</v>
      </c>
      <c r="S18" s="14">
        <v>10136333134.151951</v>
      </c>
      <c r="T18" s="14">
        <v>10119606511.818367</v>
      </c>
      <c r="U18" s="14">
        <v>10102879889.484783</v>
      </c>
      <c r="V18" s="14">
        <v>10086153267.151197</v>
      </c>
      <c r="W18" s="14">
        <v>10069426644.817616</v>
      </c>
    </row>
    <row r="19" spans="1:23" ht="15.75">
      <c r="A19" s="15" t="s">
        <v>48</v>
      </c>
      <c r="B19" s="10" t="s">
        <v>12</v>
      </c>
      <c r="C19" s="10"/>
      <c r="D19" s="13">
        <f t="shared" ref="D19:W19" si="6">+D20+D21+D22</f>
        <v>843640606893.56372</v>
      </c>
      <c r="E19" s="13">
        <f t="shared" si="6"/>
        <v>840393566417.33032</v>
      </c>
      <c r="F19" s="13">
        <f t="shared" si="6"/>
        <v>837493763246.99341</v>
      </c>
      <c r="G19" s="13">
        <f t="shared" si="6"/>
        <v>834743346605.56714</v>
      </c>
      <c r="H19" s="13">
        <f t="shared" si="6"/>
        <v>832261392604.1427</v>
      </c>
      <c r="I19" s="13">
        <f t="shared" si="6"/>
        <v>829764653401.84863</v>
      </c>
      <c r="J19" s="13">
        <f t="shared" si="6"/>
        <v>827098903807.33691</v>
      </c>
      <c r="K19" s="13">
        <f t="shared" si="6"/>
        <v>824463013603.04297</v>
      </c>
      <c r="L19" s="13">
        <f t="shared" si="6"/>
        <v>821786244658.21167</v>
      </c>
      <c r="M19" s="13">
        <f t="shared" si="6"/>
        <v>818386474106.40759</v>
      </c>
      <c r="N19" s="13">
        <f t="shared" si="6"/>
        <v>814614856936.98047</v>
      </c>
      <c r="O19" s="13">
        <f t="shared" si="6"/>
        <v>810449023964.06433</v>
      </c>
      <c r="P19" s="13">
        <f t="shared" si="6"/>
        <v>806051773982.67078</v>
      </c>
      <c r="Q19" s="13">
        <f t="shared" si="6"/>
        <v>801053821797.96094</v>
      </c>
      <c r="R19" s="13">
        <f t="shared" si="6"/>
        <v>795774563995.06909</v>
      </c>
      <c r="S19" s="13">
        <f t="shared" si="6"/>
        <v>790219229377.81909</v>
      </c>
      <c r="T19" s="13">
        <f t="shared" si="6"/>
        <v>784482036656.85083</v>
      </c>
      <c r="U19" s="13">
        <f t="shared" si="6"/>
        <v>778559131146.97095</v>
      </c>
      <c r="V19" s="13">
        <f t="shared" si="6"/>
        <v>772471590731.34204</v>
      </c>
      <c r="W19" s="13">
        <f t="shared" si="6"/>
        <v>766122694112.03271</v>
      </c>
    </row>
    <row r="20" spans="1:23" s="16" customFormat="1">
      <c r="A20" s="8" t="s">
        <v>59</v>
      </c>
      <c r="B20" s="2" t="s">
        <v>13</v>
      </c>
      <c r="C20" s="2"/>
      <c r="D20" s="11">
        <v>282505412907.14624</v>
      </c>
      <c r="E20" s="11">
        <v>281245134383.24115</v>
      </c>
      <c r="F20" s="11">
        <v>280087040604.51764</v>
      </c>
      <c r="G20" s="11">
        <v>278909066215.92596</v>
      </c>
      <c r="H20" s="11">
        <v>277733941646.33875</v>
      </c>
      <c r="I20" s="11">
        <v>276437475530.31372</v>
      </c>
      <c r="J20" s="11">
        <v>274958635190.32593</v>
      </c>
      <c r="K20" s="11">
        <v>273465602524.61859</v>
      </c>
      <c r="L20" s="11">
        <v>271752304963.74219</v>
      </c>
      <c r="M20" s="11">
        <v>269694417734.39264</v>
      </c>
      <c r="N20" s="11">
        <v>267324688180.55075</v>
      </c>
      <c r="O20" s="11">
        <v>264587863420.95663</v>
      </c>
      <c r="P20" s="11">
        <v>261582753010.2735</v>
      </c>
      <c r="Q20" s="11">
        <v>258059512010.68253</v>
      </c>
      <c r="R20" s="11">
        <v>254275029692.48892</v>
      </c>
      <c r="S20" s="11">
        <v>250348484606.53696</v>
      </c>
      <c r="T20" s="11">
        <v>246259988308.79477</v>
      </c>
      <c r="U20" s="11">
        <v>242213980995.79208</v>
      </c>
      <c r="V20" s="11">
        <v>237855089272.58884</v>
      </c>
      <c r="W20" s="11">
        <v>233298504980.58066</v>
      </c>
    </row>
    <row r="21" spans="1:23" s="16" customFormat="1">
      <c r="A21" s="8" t="s">
        <v>60</v>
      </c>
      <c r="B21" s="2" t="s">
        <v>14</v>
      </c>
      <c r="C21" s="2"/>
      <c r="D21" s="11">
        <v>81790193269.66507</v>
      </c>
      <c r="E21" s="11">
        <v>81531366691.275253</v>
      </c>
      <c r="F21" s="11">
        <v>81317274900.63443</v>
      </c>
      <c r="G21" s="11">
        <v>81173479340.985046</v>
      </c>
      <c r="H21" s="11">
        <v>81020409275.380417</v>
      </c>
      <c r="I21" s="11">
        <v>80884920053.747513</v>
      </c>
      <c r="J21" s="11">
        <v>80690000250.368393</v>
      </c>
      <c r="K21" s="11">
        <v>80514252886.665909</v>
      </c>
      <c r="L21" s="11">
        <v>80367264182.478378</v>
      </c>
      <c r="M21" s="11">
        <v>80082872993.941635</v>
      </c>
      <c r="N21" s="11">
        <v>79760776007.374161</v>
      </c>
      <c r="O21" s="11">
        <v>79342177741.100937</v>
      </c>
      <c r="P21" s="11">
        <v>79112236281.245834</v>
      </c>
      <c r="Q21" s="11">
        <v>78825640257.622116</v>
      </c>
      <c r="R21" s="11">
        <v>78521533405.760376</v>
      </c>
      <c r="S21" s="11">
        <v>78212697352.111771</v>
      </c>
      <c r="T21" s="11">
        <v>77899835086.131058</v>
      </c>
      <c r="U21" s="11">
        <v>77539616894.149063</v>
      </c>
      <c r="V21" s="11">
        <v>77188122166.74408</v>
      </c>
      <c r="W21" s="11">
        <v>76910537189.768387</v>
      </c>
    </row>
    <row r="22" spans="1:23" s="16" customFormat="1">
      <c r="A22" s="8" t="s">
        <v>61</v>
      </c>
      <c r="B22" s="2" t="s">
        <v>15</v>
      </c>
      <c r="C22" s="2"/>
      <c r="D22" s="11">
        <v>479345000716.7525</v>
      </c>
      <c r="E22" s="11">
        <v>477617065342.81396</v>
      </c>
      <c r="F22" s="11">
        <v>476089447741.84137</v>
      </c>
      <c r="G22" s="11">
        <v>474660801048.65619</v>
      </c>
      <c r="H22" s="11">
        <v>473507041682.42352</v>
      </c>
      <c r="I22" s="11">
        <v>472442257817.78748</v>
      </c>
      <c r="J22" s="11">
        <v>471450268366.64252</v>
      </c>
      <c r="K22" s="11">
        <v>470483158191.75854</v>
      </c>
      <c r="L22" s="11">
        <v>469666675511.99103</v>
      </c>
      <c r="M22" s="11">
        <v>468609183378.0733</v>
      </c>
      <c r="N22" s="11">
        <v>467529392749.05548</v>
      </c>
      <c r="O22" s="11">
        <v>466518982802.00677</v>
      </c>
      <c r="P22" s="11">
        <v>465356784691.15143</v>
      </c>
      <c r="Q22" s="11">
        <v>464168669529.65637</v>
      </c>
      <c r="R22" s="11">
        <v>462978000896.81976</v>
      </c>
      <c r="S22" s="11">
        <v>461658047419.17029</v>
      </c>
      <c r="T22" s="11">
        <v>460322213261.92493</v>
      </c>
      <c r="U22" s="11">
        <v>458805533257.02985</v>
      </c>
      <c r="V22" s="11">
        <v>457428379292.00909</v>
      </c>
      <c r="W22" s="11">
        <v>455913651941.68372</v>
      </c>
    </row>
    <row r="23" spans="1:23" ht="15.75">
      <c r="A23" s="17" t="s">
        <v>50</v>
      </c>
      <c r="B23" s="10" t="s">
        <v>16</v>
      </c>
      <c r="C23" s="10"/>
      <c r="D23" s="13">
        <f t="shared" ref="D23:W23" si="7">+D24+D25+D26+D27+D28+D29+D30+D31+D32+D33</f>
        <v>30687973738.576569</v>
      </c>
      <c r="E23" s="13">
        <f t="shared" si="7"/>
        <v>30558201185.74213</v>
      </c>
      <c r="F23" s="13">
        <f t="shared" si="7"/>
        <v>30449650462.948807</v>
      </c>
      <c r="G23" s="13">
        <f t="shared" si="7"/>
        <v>30364205472.782211</v>
      </c>
      <c r="H23" s="13">
        <f t="shared" si="7"/>
        <v>30262070149.640942</v>
      </c>
      <c r="I23" s="13">
        <f t="shared" si="7"/>
        <v>30161885149.612328</v>
      </c>
      <c r="J23" s="13">
        <f t="shared" si="7"/>
        <v>30042343052.498734</v>
      </c>
      <c r="K23" s="13">
        <f t="shared" si="7"/>
        <v>29928303637.264896</v>
      </c>
      <c r="L23" s="13">
        <f t="shared" si="7"/>
        <v>29802470817.322739</v>
      </c>
      <c r="M23" s="13">
        <f t="shared" si="7"/>
        <v>29642735689.574909</v>
      </c>
      <c r="N23" s="13">
        <f t="shared" si="7"/>
        <v>29473772411.571468</v>
      </c>
      <c r="O23" s="13">
        <f t="shared" si="7"/>
        <v>29294863777.343384</v>
      </c>
      <c r="P23" s="13">
        <f t="shared" si="7"/>
        <v>29109089641.266502</v>
      </c>
      <c r="Q23" s="13">
        <f t="shared" si="7"/>
        <v>28928172705.216606</v>
      </c>
      <c r="R23" s="13">
        <f t="shared" si="7"/>
        <v>28761449361.166767</v>
      </c>
      <c r="S23" s="13">
        <f t="shared" si="7"/>
        <v>28585436137.070492</v>
      </c>
      <c r="T23" s="13">
        <f t="shared" si="7"/>
        <v>28402698756.385521</v>
      </c>
      <c r="U23" s="13">
        <f t="shared" si="7"/>
        <v>28210019979.661869</v>
      </c>
      <c r="V23" s="13">
        <f t="shared" si="7"/>
        <v>27952428018.009579</v>
      </c>
      <c r="W23" s="13">
        <f t="shared" si="7"/>
        <v>27688466506.105244</v>
      </c>
    </row>
    <row r="24" spans="1:23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s="16" customFormat="1" ht="15.75">
      <c r="A25" s="8" t="s">
        <v>51</v>
      </c>
      <c r="B25" s="18" t="s">
        <v>18</v>
      </c>
      <c r="C25" s="18"/>
      <c r="D25" s="11">
        <v>5117079691.0159893</v>
      </c>
      <c r="E25" s="11">
        <v>5058289556.8987532</v>
      </c>
      <c r="F25" s="11">
        <v>5004873854.6628342</v>
      </c>
      <c r="G25" s="11">
        <v>4961198055.8533392</v>
      </c>
      <c r="H25" s="11">
        <v>4914044313.7993078</v>
      </c>
      <c r="I25" s="11">
        <v>4863322618.778161</v>
      </c>
      <c r="J25" s="11">
        <v>4799261645.0504141</v>
      </c>
      <c r="K25" s="11">
        <v>4730619095.3535309</v>
      </c>
      <c r="L25" s="11">
        <v>4654901457.10254</v>
      </c>
      <c r="M25" s="11">
        <v>4567689334.008626</v>
      </c>
      <c r="N25" s="11">
        <v>4472510134.118825</v>
      </c>
      <c r="O25" s="11">
        <v>4376479490.9073267</v>
      </c>
      <c r="P25" s="11">
        <v>4278259422.0114613</v>
      </c>
      <c r="Q25" s="11">
        <v>4184641201.5447731</v>
      </c>
      <c r="R25" s="11">
        <v>4103206729.5623813</v>
      </c>
      <c r="S25" s="11">
        <v>4012730740.4019594</v>
      </c>
      <c r="T25" s="11">
        <v>3922721017.8224669</v>
      </c>
      <c r="U25" s="11">
        <v>3828048629.4336767</v>
      </c>
      <c r="V25" s="11">
        <v>3735606211.6493335</v>
      </c>
      <c r="W25" s="11">
        <v>3649042807.2767129</v>
      </c>
    </row>
    <row r="26" spans="1:23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1:23" s="16" customFormat="1" ht="15.75">
      <c r="A27" s="8" t="s">
        <v>52</v>
      </c>
      <c r="B27" s="18" t="s">
        <v>20</v>
      </c>
      <c r="C27" s="18"/>
      <c r="D27" s="11">
        <v>23622006033.062576</v>
      </c>
      <c r="E27" s="11">
        <v>23573837410.78521</v>
      </c>
      <c r="F27" s="11">
        <v>23538049904.417873</v>
      </c>
      <c r="G27" s="11">
        <v>23509373886.854752</v>
      </c>
      <c r="H27" s="11">
        <v>23468752617.945145</v>
      </c>
      <c r="I27" s="11">
        <v>23433384348.412525</v>
      </c>
      <c r="J27" s="11">
        <v>23397586756.373608</v>
      </c>
      <c r="K27" s="11">
        <v>23372138698.886372</v>
      </c>
      <c r="L27" s="11">
        <v>23345924948.116478</v>
      </c>
      <c r="M27" s="11">
        <v>23301883818.78532</v>
      </c>
      <c r="N27" s="11">
        <v>23258580033.822117</v>
      </c>
      <c r="O27" s="11">
        <v>23210400235.530308</v>
      </c>
      <c r="P27" s="11">
        <v>23157615101.528141</v>
      </c>
      <c r="Q27" s="11">
        <v>23102273386.074226</v>
      </c>
      <c r="R27" s="11">
        <v>23049197948.282101</v>
      </c>
      <c r="S27" s="11">
        <v>22999437697.995697</v>
      </c>
      <c r="T27" s="11">
        <v>22946059417.470558</v>
      </c>
      <c r="U27" s="11">
        <v>22887490832.283634</v>
      </c>
      <c r="V27" s="11">
        <v>22761425389.293236</v>
      </c>
      <c r="W27" s="11">
        <v>22624614617.288212</v>
      </c>
    </row>
    <row r="28" spans="1:23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</row>
    <row r="29" spans="1:23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</row>
    <row r="30" spans="1:23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</row>
    <row r="31" spans="1:23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</row>
    <row r="32" spans="1:23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</row>
    <row r="33" spans="1:23" s="16" customFormat="1" ht="15.75">
      <c r="A33" s="8" t="s">
        <v>58</v>
      </c>
      <c r="B33" s="18" t="s">
        <v>26</v>
      </c>
      <c r="C33" s="18"/>
      <c r="D33" s="11">
        <v>1948888014.4980023</v>
      </c>
      <c r="E33" s="11">
        <v>1926074218.0581648</v>
      </c>
      <c r="F33" s="11">
        <v>1906726703.8681009</v>
      </c>
      <c r="G33" s="11">
        <v>1893633530.0741212</v>
      </c>
      <c r="H33" s="11">
        <v>1879273217.896487</v>
      </c>
      <c r="I33" s="11">
        <v>1865178182.4216416</v>
      </c>
      <c r="J33" s="11">
        <v>1845494651.0747116</v>
      </c>
      <c r="K33" s="11">
        <v>1825545843.0249932</v>
      </c>
      <c r="L33" s="11">
        <v>1801644412.1037216</v>
      </c>
      <c r="M33" s="11">
        <v>1773162536.7809629</v>
      </c>
      <c r="N33" s="11">
        <v>1742682243.6305287</v>
      </c>
      <c r="O33" s="11">
        <v>1707984050.9057522</v>
      </c>
      <c r="P33" s="11">
        <v>1673215117.7268991</v>
      </c>
      <c r="Q33" s="11">
        <v>1641258117.5976071</v>
      </c>
      <c r="R33" s="11">
        <v>1609044683.3222861</v>
      </c>
      <c r="S33" s="11">
        <v>1573267698.6728351</v>
      </c>
      <c r="T33" s="11">
        <v>1533918321.0924947</v>
      </c>
      <c r="U33" s="11">
        <v>1494480517.9445586</v>
      </c>
      <c r="V33" s="11">
        <v>1455396417.0670073</v>
      </c>
      <c r="W33" s="11">
        <v>1414809081.5403192</v>
      </c>
    </row>
    <row r="34" spans="1:23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15.75">
      <c r="A35" s="25">
        <v>4</v>
      </c>
      <c r="B35" s="9" t="s">
        <v>8</v>
      </c>
      <c r="C35" s="10"/>
      <c r="D35" s="11">
        <v>44726940046.229523</v>
      </c>
      <c r="E35" s="11">
        <v>42347892377.497704</v>
      </c>
      <c r="F35" s="11">
        <v>38435941128.207123</v>
      </c>
      <c r="G35" s="11">
        <v>33604783259.918129</v>
      </c>
      <c r="H35" s="11">
        <v>30834529347.99559</v>
      </c>
      <c r="I35" s="11">
        <v>30977858725.8312</v>
      </c>
      <c r="J35" s="11">
        <v>31515288311.64003</v>
      </c>
      <c r="K35" s="11">
        <v>30920273079.314522</v>
      </c>
      <c r="L35" s="11">
        <v>31750869079.590012</v>
      </c>
      <c r="M35" s="11">
        <v>34876903965.004883</v>
      </c>
      <c r="N35" s="11">
        <v>39601716112.076561</v>
      </c>
      <c r="O35" s="11">
        <v>43462918193.920197</v>
      </c>
      <c r="P35" s="11">
        <v>47517868367.209007</v>
      </c>
      <c r="Q35" s="11">
        <v>52073053297.939636</v>
      </c>
      <c r="R35" s="11">
        <v>57123671733.895248</v>
      </c>
      <c r="S35" s="11">
        <v>63166745936.180443</v>
      </c>
      <c r="T35" s="11">
        <v>68658788190.768768</v>
      </c>
      <c r="U35" s="11">
        <v>70914455223.642578</v>
      </c>
      <c r="V35" s="11">
        <v>71772688783.379623</v>
      </c>
      <c r="W35" s="11">
        <v>76805325544.255264</v>
      </c>
    </row>
    <row r="36" spans="1:23" ht="15.75">
      <c r="A36" s="25">
        <v>5</v>
      </c>
      <c r="B36" s="9" t="s">
        <v>9</v>
      </c>
      <c r="C36" s="10"/>
      <c r="D36" s="11">
        <v>16513480.000000004</v>
      </c>
      <c r="E36" s="11">
        <v>16430903.000000002</v>
      </c>
      <c r="F36" s="11">
        <v>16293800.000000002</v>
      </c>
      <c r="G36" s="11">
        <v>16120116.999999998</v>
      </c>
      <c r="H36" s="11">
        <v>15925853.000000002</v>
      </c>
      <c r="I36" s="11">
        <v>15712543.999999998</v>
      </c>
      <c r="J36" s="11">
        <v>15484686.000000004</v>
      </c>
      <c r="K36" s="11">
        <v>15265189.000000002</v>
      </c>
      <c r="L36" s="11">
        <v>15082371.999999996</v>
      </c>
      <c r="M36" s="11">
        <v>14956694.000000002</v>
      </c>
      <c r="N36" s="11">
        <v>14897666.000000004</v>
      </c>
      <c r="O36" s="11">
        <v>14901669</v>
      </c>
      <c r="P36" s="11">
        <v>14959072.000000002</v>
      </c>
      <c r="Q36" s="11">
        <v>15053492</v>
      </c>
      <c r="R36" s="11">
        <v>15171804.999999998</v>
      </c>
      <c r="S36" s="11">
        <v>15312333</v>
      </c>
      <c r="T36" s="11">
        <v>15476092.999999998</v>
      </c>
      <c r="U36" s="11">
        <v>15655345</v>
      </c>
      <c r="V36" s="11">
        <v>15841096.000000002</v>
      </c>
      <c r="W36" s="11">
        <v>16026367</v>
      </c>
    </row>
    <row r="37" spans="1:23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B38" s="1" t="s">
        <v>35</v>
      </c>
      <c r="C38" s="1"/>
      <c r="D38" s="33">
        <v>1991</v>
      </c>
      <c r="E38" s="33">
        <v>1992</v>
      </c>
      <c r="F38" s="33">
        <v>1993</v>
      </c>
      <c r="G38" s="33">
        <v>1994</v>
      </c>
      <c r="H38" s="33">
        <v>1995</v>
      </c>
      <c r="I38" s="33">
        <v>1996</v>
      </c>
      <c r="J38" s="33">
        <v>1997</v>
      </c>
      <c r="K38" s="33">
        <v>1998</v>
      </c>
      <c r="L38" s="33">
        <v>1999</v>
      </c>
      <c r="M38" s="33">
        <v>2000</v>
      </c>
      <c r="N38" s="33">
        <v>2001</v>
      </c>
      <c r="O38" s="33">
        <v>2002</v>
      </c>
      <c r="P38" s="33">
        <v>2003</v>
      </c>
      <c r="Q38" s="33">
        <v>2004</v>
      </c>
      <c r="R38" s="33">
        <v>2005</v>
      </c>
      <c r="S38" s="33">
        <v>2006</v>
      </c>
      <c r="T38" s="33">
        <v>2007</v>
      </c>
      <c r="U38" s="33">
        <v>2008</v>
      </c>
      <c r="V38" s="33">
        <v>2009</v>
      </c>
      <c r="W38" s="33">
        <v>2010</v>
      </c>
    </row>
    <row r="39" spans="1:23" ht="16.5">
      <c r="B39" s="23" t="s">
        <v>28</v>
      </c>
      <c r="C39" s="7"/>
      <c r="D39" s="11">
        <f t="shared" ref="D39:W39" si="8">+D7/D36</f>
        <v>90384.18975477753</v>
      </c>
      <c r="E39" s="11">
        <f t="shared" si="8"/>
        <v>91556.413455142203</v>
      </c>
      <c r="F39" s="11">
        <f t="shared" si="8"/>
        <v>92665.735888778232</v>
      </c>
      <c r="G39" s="11">
        <f t="shared" si="8"/>
        <v>93193.752857502215</v>
      </c>
      <c r="H39" s="11">
        <f t="shared" si="8"/>
        <v>94218.008511957538</v>
      </c>
      <c r="I39" s="11">
        <f t="shared" si="8"/>
        <v>95278.052637065091</v>
      </c>
      <c r="J39" s="11">
        <f t="shared" si="8"/>
        <v>96436.274468926218</v>
      </c>
      <c r="K39" s="11">
        <f t="shared" si="8"/>
        <v>97565.067063981696</v>
      </c>
      <c r="L39" s="11">
        <f t="shared" si="8"/>
        <v>97742.58039129863</v>
      </c>
      <c r="M39" s="11">
        <f t="shared" si="8"/>
        <v>98485.364345871771</v>
      </c>
      <c r="N39" s="11">
        <f t="shared" si="8"/>
        <v>98768.215067032157</v>
      </c>
      <c r="O39" s="11">
        <f t="shared" si="8"/>
        <v>98760.4639941153</v>
      </c>
      <c r="P39" s="11">
        <f t="shared" si="8"/>
        <v>98426.477000672516</v>
      </c>
      <c r="Q39" s="11">
        <f t="shared" si="8"/>
        <v>97951.87858359376</v>
      </c>
      <c r="R39" s="11">
        <f t="shared" si="8"/>
        <v>97689.160209273992</v>
      </c>
      <c r="S39" s="11">
        <f t="shared" si="8"/>
        <v>97544.718914388606</v>
      </c>
      <c r="T39" s="11">
        <f t="shared" si="8"/>
        <v>97434.888378567848</v>
      </c>
      <c r="U39" s="11">
        <f t="shared" si="8"/>
        <v>97173.629418218959</v>
      </c>
      <c r="V39" s="11">
        <f t="shared" si="8"/>
        <v>96727.126049647646</v>
      </c>
      <c r="W39" s="11">
        <f t="shared" si="8"/>
        <v>96288.349835366898</v>
      </c>
    </row>
    <row r="40" spans="1:23" ht="15.75">
      <c r="B40" s="20" t="s">
        <v>5</v>
      </c>
      <c r="C40" s="7"/>
      <c r="D40" s="11">
        <f t="shared" ref="D40:W40" si="9">+D8/D36</f>
        <v>16566.83230578986</v>
      </c>
      <c r="E40" s="11">
        <f t="shared" si="9"/>
        <v>17226.370570732954</v>
      </c>
      <c r="F40" s="11">
        <f t="shared" si="9"/>
        <v>17571.62400958901</v>
      </c>
      <c r="G40" s="11">
        <f t="shared" si="9"/>
        <v>17852.344001285586</v>
      </c>
      <c r="H40" s="11">
        <f t="shared" si="9"/>
        <v>17851.694560401927</v>
      </c>
      <c r="I40" s="11">
        <f t="shared" si="9"/>
        <v>17759.512393833578</v>
      </c>
      <c r="J40" s="11">
        <f t="shared" si="9"/>
        <v>17707.911020245869</v>
      </c>
      <c r="K40" s="11">
        <f t="shared" si="9"/>
        <v>17628.104456480265</v>
      </c>
      <c r="L40" s="11">
        <f t="shared" si="9"/>
        <v>17518.723852183844</v>
      </c>
      <c r="M40" s="11">
        <f t="shared" si="9"/>
        <v>17416.612831032697</v>
      </c>
      <c r="N40" s="11">
        <f t="shared" si="9"/>
        <v>17361.259893481078</v>
      </c>
      <c r="O40" s="11">
        <f t="shared" si="9"/>
        <v>17294.770268610446</v>
      </c>
      <c r="P40" s="11">
        <f t="shared" si="9"/>
        <v>17219.48009923011</v>
      </c>
      <c r="Q40" s="11">
        <f t="shared" si="9"/>
        <v>17255.126417514115</v>
      </c>
      <c r="R40" s="11">
        <f t="shared" si="9"/>
        <v>17488.645379822774</v>
      </c>
      <c r="S40" s="11">
        <f t="shared" si="9"/>
        <v>17988.492900190231</v>
      </c>
      <c r="T40" s="11">
        <f t="shared" si="9"/>
        <v>18657.218054644811</v>
      </c>
      <c r="U40" s="11">
        <f t="shared" si="9"/>
        <v>19274.417891998957</v>
      </c>
      <c r="V40" s="11">
        <f t="shared" si="9"/>
        <v>19824.022464200061</v>
      </c>
      <c r="W40" s="11">
        <f t="shared" si="9"/>
        <v>20388.276184416431</v>
      </c>
    </row>
    <row r="41" spans="1:23" ht="15.75">
      <c r="B41" s="20" t="s">
        <v>38</v>
      </c>
      <c r="C41" s="7"/>
      <c r="D41" s="37">
        <f t="shared" ref="D41:W41" si="10">+D9/D36</f>
        <v>20141.867417795496</v>
      </c>
      <c r="E41" s="37">
        <f t="shared" si="10"/>
        <v>20592.608132449524</v>
      </c>
      <c r="F41" s="37">
        <f t="shared" si="10"/>
        <v>21091.455422610336</v>
      </c>
      <c r="G41" s="37">
        <f t="shared" si="10"/>
        <v>20935.173347648786</v>
      </c>
      <c r="H41" s="37">
        <f t="shared" si="10"/>
        <v>21461.056921357107</v>
      </c>
      <c r="I41" s="37">
        <f t="shared" si="10"/>
        <v>22035.584206647542</v>
      </c>
      <c r="J41" s="37">
        <f t="shared" si="10"/>
        <v>22611.283898580245</v>
      </c>
      <c r="K41" s="37">
        <f t="shared" si="10"/>
        <v>23195.595943921333</v>
      </c>
      <c r="L41" s="37">
        <f t="shared" si="10"/>
        <v>22983.036311359338</v>
      </c>
      <c r="M41" s="37">
        <f t="shared" si="10"/>
        <v>23587.45930095571</v>
      </c>
      <c r="N41" s="37">
        <f t="shared" si="10"/>
        <v>23954.041473867626</v>
      </c>
      <c r="O41" s="37">
        <f t="shared" si="10"/>
        <v>24311.399228555048</v>
      </c>
      <c r="P41" s="37">
        <f t="shared" si="10"/>
        <v>24570.050738665737</v>
      </c>
      <c r="Q41" s="37">
        <f t="shared" si="10"/>
        <v>24750.790425584932</v>
      </c>
      <c r="R41" s="37">
        <f t="shared" si="10"/>
        <v>25041.559948973587</v>
      </c>
      <c r="S41" s="37">
        <f t="shared" si="10"/>
        <v>25278.873226558775</v>
      </c>
      <c r="T41" s="37">
        <f t="shared" si="10"/>
        <v>25458.24979737799</v>
      </c>
      <c r="U41" s="37">
        <f t="shared" si="10"/>
        <v>25581.995449405727</v>
      </c>
      <c r="V41" s="37">
        <f t="shared" si="10"/>
        <v>25600.954076439495</v>
      </c>
      <c r="W41" s="37">
        <f t="shared" si="10"/>
        <v>25604.659981645778</v>
      </c>
    </row>
    <row r="42" spans="1:23" ht="15.75">
      <c r="B42" s="20" t="s">
        <v>10</v>
      </c>
      <c r="C42" s="9"/>
      <c r="D42" s="11">
        <f t="shared" ref="D42:W42" si="11">+D10/D36</f>
        <v>53675.490031192174</v>
      </c>
      <c r="E42" s="11">
        <f t="shared" si="11"/>
        <v>53737.434751959736</v>
      </c>
      <c r="F42" s="11">
        <f t="shared" si="11"/>
        <v>54002.656456578879</v>
      </c>
      <c r="G42" s="11">
        <f t="shared" si="11"/>
        <v>54406.235508567843</v>
      </c>
      <c r="H42" s="11">
        <f t="shared" si="11"/>
        <v>54905.257030198503</v>
      </c>
      <c r="I42" s="11">
        <f t="shared" si="11"/>
        <v>55482.956036583979</v>
      </c>
      <c r="J42" s="11">
        <f t="shared" si="11"/>
        <v>56117.079550100119</v>
      </c>
      <c r="K42" s="11">
        <f t="shared" si="11"/>
        <v>56741.366663580098</v>
      </c>
      <c r="L42" s="11">
        <f t="shared" si="11"/>
        <v>57240.820227755445</v>
      </c>
      <c r="M42" s="11">
        <f t="shared" si="11"/>
        <v>57481.292213883353</v>
      </c>
      <c r="N42" s="11">
        <f t="shared" si="11"/>
        <v>57452.913699683435</v>
      </c>
      <c r="O42" s="11">
        <f t="shared" si="11"/>
        <v>57154.294496949798</v>
      </c>
      <c r="P42" s="11">
        <f t="shared" si="11"/>
        <v>56636.946162776665</v>
      </c>
      <c r="Q42" s="11">
        <f t="shared" si="11"/>
        <v>55945.96174049472</v>
      </c>
      <c r="R42" s="11">
        <f t="shared" si="11"/>
        <v>55158.954880477628</v>
      </c>
      <c r="S42" s="11">
        <f t="shared" si="11"/>
        <v>54277.352787639604</v>
      </c>
      <c r="T42" s="11">
        <f t="shared" si="11"/>
        <v>53319.420526545051</v>
      </c>
      <c r="U42" s="11">
        <f t="shared" si="11"/>
        <v>52317.216076814264</v>
      </c>
      <c r="V42" s="11">
        <f t="shared" si="11"/>
        <v>51302.149509008086</v>
      </c>
      <c r="W42" s="11">
        <f t="shared" si="11"/>
        <v>50295.413669304697</v>
      </c>
    </row>
    <row r="43" spans="1:23" ht="15.75">
      <c r="B43" s="26" t="s">
        <v>32</v>
      </c>
      <c r="C43" s="9"/>
      <c r="D43" s="11">
        <f t="shared" ref="D43:W43" si="12">+D11/D36</f>
        <v>729.13465169978031</v>
      </c>
      <c r="E43" s="11">
        <f t="shared" si="12"/>
        <v>730.50216870047132</v>
      </c>
      <c r="F43" s="11">
        <f t="shared" si="12"/>
        <v>734.3326947834679</v>
      </c>
      <c r="G43" s="11">
        <f t="shared" si="12"/>
        <v>739.90342931869941</v>
      </c>
      <c r="H43" s="11">
        <f t="shared" si="12"/>
        <v>746.55904687644988</v>
      </c>
      <c r="I43" s="11">
        <f t="shared" si="12"/>
        <v>754.29220267769779</v>
      </c>
      <c r="J43" s="11">
        <f t="shared" si="12"/>
        <v>762.95439316535249</v>
      </c>
      <c r="K43" s="11">
        <f t="shared" si="12"/>
        <v>771.45255113066867</v>
      </c>
      <c r="L43" s="11">
        <f t="shared" si="12"/>
        <v>778.30123700685908</v>
      </c>
      <c r="M43" s="11">
        <f t="shared" si="12"/>
        <v>782.31784187424057</v>
      </c>
      <c r="N43" s="11">
        <f t="shared" si="12"/>
        <v>793.79479148992323</v>
      </c>
      <c r="O43" s="11">
        <f t="shared" si="12"/>
        <v>801.95653122208239</v>
      </c>
      <c r="P43" s="11">
        <f t="shared" si="12"/>
        <v>807.22199112102373</v>
      </c>
      <c r="Q43" s="11">
        <f t="shared" si="12"/>
        <v>810.44936215901748</v>
      </c>
      <c r="R43" s="11">
        <f t="shared" si="12"/>
        <v>812.3551610483388</v>
      </c>
      <c r="S43" s="11">
        <f t="shared" si="12"/>
        <v>803.81185074321172</v>
      </c>
      <c r="T43" s="11">
        <f t="shared" si="12"/>
        <v>794.22987195048006</v>
      </c>
      <c r="U43" s="11">
        <f t="shared" si="12"/>
        <v>784.071893365562</v>
      </c>
      <c r="V43" s="11">
        <f t="shared" si="12"/>
        <v>773.82629517543762</v>
      </c>
      <c r="W43" s="11">
        <f t="shared" si="12"/>
        <v>763.8410665970531</v>
      </c>
    </row>
    <row r="44" spans="1:23" ht="15.75">
      <c r="B44" s="26" t="s">
        <v>33</v>
      </c>
      <c r="C44" s="9"/>
      <c r="D44" s="11">
        <f t="shared" ref="D44:W44" si="13">+D12/D36</f>
        <v>52946.355379492394</v>
      </c>
      <c r="E44" s="11">
        <f t="shared" si="13"/>
        <v>53006.932583259266</v>
      </c>
      <c r="F44" s="11">
        <f t="shared" si="13"/>
        <v>53268.323761795415</v>
      </c>
      <c r="G44" s="11">
        <f t="shared" si="13"/>
        <v>53666.332079249143</v>
      </c>
      <c r="H44" s="11">
        <f t="shared" si="13"/>
        <v>54158.697983322061</v>
      </c>
      <c r="I44" s="11">
        <f t="shared" si="13"/>
        <v>54728.663833906277</v>
      </c>
      <c r="J44" s="11">
        <f t="shared" si="13"/>
        <v>55354.125156934759</v>
      </c>
      <c r="K44" s="11">
        <f t="shared" si="13"/>
        <v>55969.914112449427</v>
      </c>
      <c r="L44" s="11">
        <f t="shared" si="13"/>
        <v>56462.518990748576</v>
      </c>
      <c r="M44" s="11">
        <f t="shared" si="13"/>
        <v>56698.974372009114</v>
      </c>
      <c r="N44" s="11">
        <f t="shared" si="13"/>
        <v>56659.118908193515</v>
      </c>
      <c r="O44" s="11">
        <f t="shared" si="13"/>
        <v>56352.337965727711</v>
      </c>
      <c r="P44" s="11">
        <f t="shared" si="13"/>
        <v>55829.724171655645</v>
      </c>
      <c r="Q44" s="11">
        <f t="shared" si="13"/>
        <v>55135.512378335705</v>
      </c>
      <c r="R44" s="11">
        <f t="shared" si="13"/>
        <v>54346.599719429294</v>
      </c>
      <c r="S44" s="11">
        <f t="shared" si="13"/>
        <v>53473.540936896388</v>
      </c>
      <c r="T44" s="11">
        <f t="shared" si="13"/>
        <v>52525.190654594568</v>
      </c>
      <c r="U44" s="11">
        <f t="shared" si="13"/>
        <v>51533.144183448705</v>
      </c>
      <c r="V44" s="11">
        <f t="shared" si="13"/>
        <v>50528.323213832642</v>
      </c>
      <c r="W44" s="11">
        <f t="shared" si="13"/>
        <v>49531.572602707645</v>
      </c>
    </row>
    <row r="45" spans="1:23" ht="15.75">
      <c r="B45" s="10" t="s">
        <v>31</v>
      </c>
      <c r="C45" s="9"/>
      <c r="D45" s="11">
        <f t="shared" ref="D45:W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</row>
    <row r="46" spans="1:23" ht="15.75">
      <c r="B46" s="10" t="s">
        <v>11</v>
      </c>
      <c r="C46" s="9"/>
      <c r="D46" s="11">
        <f t="shared" ref="D46:W46" si="15">+D16/D36</f>
        <v>729.13465169978031</v>
      </c>
      <c r="E46" s="11">
        <f t="shared" si="15"/>
        <v>730.50216870047132</v>
      </c>
      <c r="F46" s="11">
        <f t="shared" si="15"/>
        <v>734.3326947834679</v>
      </c>
      <c r="G46" s="11">
        <f t="shared" si="15"/>
        <v>739.90342931869941</v>
      </c>
      <c r="H46" s="11">
        <f t="shared" si="15"/>
        <v>746.55904687644988</v>
      </c>
      <c r="I46" s="11">
        <f t="shared" si="15"/>
        <v>754.29220267769779</v>
      </c>
      <c r="J46" s="11">
        <f t="shared" si="15"/>
        <v>762.95439316535249</v>
      </c>
      <c r="K46" s="11">
        <f t="shared" si="15"/>
        <v>771.45255113066867</v>
      </c>
      <c r="L46" s="11">
        <f t="shared" si="15"/>
        <v>778.30123700685908</v>
      </c>
      <c r="M46" s="11">
        <f t="shared" si="15"/>
        <v>782.31784187424057</v>
      </c>
      <c r="N46" s="11">
        <f t="shared" si="15"/>
        <v>793.79479148992323</v>
      </c>
      <c r="O46" s="11">
        <f t="shared" si="15"/>
        <v>801.95653122208239</v>
      </c>
      <c r="P46" s="11">
        <f t="shared" si="15"/>
        <v>807.22199112102373</v>
      </c>
      <c r="Q46" s="11">
        <f t="shared" si="15"/>
        <v>810.44936215901748</v>
      </c>
      <c r="R46" s="11">
        <f t="shared" si="15"/>
        <v>812.3551610483388</v>
      </c>
      <c r="S46" s="11">
        <f t="shared" si="15"/>
        <v>803.81185074321172</v>
      </c>
      <c r="T46" s="11">
        <f t="shared" si="15"/>
        <v>794.22987195048006</v>
      </c>
      <c r="U46" s="11">
        <f t="shared" si="15"/>
        <v>784.071893365562</v>
      </c>
      <c r="V46" s="11">
        <f t="shared" si="15"/>
        <v>773.82629517543762</v>
      </c>
      <c r="W46" s="11">
        <f t="shared" si="15"/>
        <v>763.8410665970531</v>
      </c>
    </row>
    <row r="47" spans="1:23" ht="15.75">
      <c r="B47" s="10" t="s">
        <v>12</v>
      </c>
      <c r="C47" s="9"/>
      <c r="D47" s="11">
        <f t="shared" ref="D47:W47" si="16">+D19/D36</f>
        <v>51087.996406182312</v>
      </c>
      <c r="E47" s="11">
        <f t="shared" si="16"/>
        <v>51147.132109375256</v>
      </c>
      <c r="F47" s="11">
        <f t="shared" si="16"/>
        <v>51399.536219113608</v>
      </c>
      <c r="G47" s="11">
        <f t="shared" si="16"/>
        <v>51782.710175463813</v>
      </c>
      <c r="H47" s="11">
        <f t="shared" si="16"/>
        <v>52258.512784473307</v>
      </c>
      <c r="I47" s="11">
        <f t="shared" si="16"/>
        <v>52809.058380479233</v>
      </c>
      <c r="J47" s="11">
        <f t="shared" si="16"/>
        <v>53413.99262518702</v>
      </c>
      <c r="K47" s="11">
        <f t="shared" si="16"/>
        <v>54009.35511529159</v>
      </c>
      <c r="L47" s="11">
        <f t="shared" si="16"/>
        <v>54486.538633194556</v>
      </c>
      <c r="M47" s="11">
        <f t="shared" si="16"/>
        <v>54717.070102952399</v>
      </c>
      <c r="N47" s="11">
        <f t="shared" si="16"/>
        <v>54680.703469723398</v>
      </c>
      <c r="O47" s="11">
        <f t="shared" si="16"/>
        <v>54386.459930365141</v>
      </c>
      <c r="P47" s="11">
        <f t="shared" si="16"/>
        <v>53883.808700343892</v>
      </c>
      <c r="Q47" s="11">
        <f t="shared" si="16"/>
        <v>53213.820540640067</v>
      </c>
      <c r="R47" s="11">
        <f t="shared" si="16"/>
        <v>52450.882673160457</v>
      </c>
      <c r="S47" s="11">
        <f t="shared" si="16"/>
        <v>51606.716584456408</v>
      </c>
      <c r="T47" s="11">
        <f t="shared" si="16"/>
        <v>50689.927791003254</v>
      </c>
      <c r="U47" s="11">
        <f t="shared" si="16"/>
        <v>49731.202419810674</v>
      </c>
      <c r="V47" s="11">
        <f t="shared" si="16"/>
        <v>48763.771820544607</v>
      </c>
      <c r="W47" s="11">
        <f t="shared" si="16"/>
        <v>47803.89055810545</v>
      </c>
    </row>
    <row r="48" spans="1:23" ht="15.75">
      <c r="B48" s="10" t="s">
        <v>16</v>
      </c>
      <c r="C48" s="9"/>
      <c r="D48" s="11">
        <f t="shared" ref="D48:W48" si="17">+D23/D36</f>
        <v>1858.3589733100814</v>
      </c>
      <c r="E48" s="11">
        <f t="shared" si="17"/>
        <v>1859.8004738840054</v>
      </c>
      <c r="F48" s="11">
        <f t="shared" si="17"/>
        <v>1868.7875426818055</v>
      </c>
      <c r="G48" s="11">
        <f t="shared" si="17"/>
        <v>1883.621903785327</v>
      </c>
      <c r="H48" s="11">
        <f t="shared" si="17"/>
        <v>1900.1851988487485</v>
      </c>
      <c r="I48" s="11">
        <f t="shared" si="17"/>
        <v>1919.6054534270409</v>
      </c>
      <c r="J48" s="11">
        <f t="shared" si="17"/>
        <v>1940.1325317477363</v>
      </c>
      <c r="K48" s="11">
        <f t="shared" si="17"/>
        <v>1960.5589971578402</v>
      </c>
      <c r="L48" s="11">
        <f t="shared" si="17"/>
        <v>1975.9803575540204</v>
      </c>
      <c r="M48" s="11">
        <f t="shared" si="17"/>
        <v>1981.9042690567117</v>
      </c>
      <c r="N48" s="11">
        <f t="shared" si="17"/>
        <v>1978.4154384701242</v>
      </c>
      <c r="O48" s="11">
        <f t="shared" si="17"/>
        <v>1965.8780353625748</v>
      </c>
      <c r="P48" s="11">
        <f t="shared" si="17"/>
        <v>1945.9154713117564</v>
      </c>
      <c r="Q48" s="11">
        <f t="shared" si="17"/>
        <v>1921.6918376956394</v>
      </c>
      <c r="R48" s="11">
        <f t="shared" si="17"/>
        <v>1895.7170462688368</v>
      </c>
      <c r="S48" s="11">
        <f t="shared" si="17"/>
        <v>1866.8243524399902</v>
      </c>
      <c r="T48" s="11">
        <f t="shared" si="17"/>
        <v>1835.2628635913163</v>
      </c>
      <c r="U48" s="11">
        <f t="shared" si="17"/>
        <v>1801.9417636380335</v>
      </c>
      <c r="V48" s="11">
        <f t="shared" si="17"/>
        <v>1764.5513932880385</v>
      </c>
      <c r="W48" s="11">
        <f t="shared" si="17"/>
        <v>1727.6820446022011</v>
      </c>
    </row>
    <row r="49" spans="2:23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2:23" ht="15.75">
      <c r="B50" s="9" t="s">
        <v>8</v>
      </c>
      <c r="C50" s="9"/>
      <c r="D50" s="11">
        <f t="shared" ref="D50:W50" si="18">+D35/D36</f>
        <v>2708.5108678624683</v>
      </c>
      <c r="E50" s="11">
        <f t="shared" si="18"/>
        <v>2577.3320174489313</v>
      </c>
      <c r="F50" s="11">
        <f t="shared" si="18"/>
        <v>2358.9304599422553</v>
      </c>
      <c r="G50" s="11">
        <f t="shared" si="18"/>
        <v>2084.6488434245316</v>
      </c>
      <c r="H50" s="11">
        <f t="shared" si="18"/>
        <v>1936.1304758995068</v>
      </c>
      <c r="I50" s="11">
        <f t="shared" si="18"/>
        <v>1971.5368005226399</v>
      </c>
      <c r="J50" s="11">
        <f t="shared" si="18"/>
        <v>2035.2552393790886</v>
      </c>
      <c r="K50" s="11">
        <f t="shared" si="18"/>
        <v>2025.5414511614968</v>
      </c>
      <c r="L50" s="11">
        <f t="shared" si="18"/>
        <v>2105.1641664580357</v>
      </c>
      <c r="M50" s="11">
        <f t="shared" si="18"/>
        <v>2331.8591638636772</v>
      </c>
      <c r="N50" s="11">
        <f t="shared" si="18"/>
        <v>2658.2496957628496</v>
      </c>
      <c r="O50" s="11">
        <f t="shared" si="18"/>
        <v>2916.6476717420173</v>
      </c>
      <c r="P50" s="11">
        <f t="shared" si="18"/>
        <v>3176.5251458920047</v>
      </c>
      <c r="Q50" s="11">
        <f t="shared" si="18"/>
        <v>3459.2009148402003</v>
      </c>
      <c r="R50" s="11">
        <f t="shared" si="18"/>
        <v>3765.1203488243655</v>
      </c>
      <c r="S50" s="11">
        <f t="shared" si="18"/>
        <v>4125.2202349687959</v>
      </c>
      <c r="T50" s="11">
        <f t="shared" si="18"/>
        <v>4436.4419489317343</v>
      </c>
      <c r="U50" s="11">
        <f t="shared" si="18"/>
        <v>4529.7280400810441</v>
      </c>
      <c r="V50" s="11">
        <f t="shared" si="18"/>
        <v>4530.7905957630464</v>
      </c>
      <c r="W50" s="11">
        <f t="shared" si="18"/>
        <v>4792.4352128124401</v>
      </c>
    </row>
    <row r="51" spans="2:23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2:23" ht="30">
      <c r="B52" s="28" t="s">
        <v>34</v>
      </c>
      <c r="C52" s="1"/>
      <c r="D52" s="34">
        <v>1991</v>
      </c>
      <c r="E52" s="34">
        <v>1992</v>
      </c>
      <c r="F52" s="34">
        <v>1993</v>
      </c>
      <c r="G52" s="34">
        <v>1994</v>
      </c>
      <c r="H52" s="34">
        <v>1995</v>
      </c>
      <c r="I52" s="34">
        <v>1996</v>
      </c>
      <c r="J52" s="34">
        <v>1997</v>
      </c>
      <c r="K52" s="34">
        <v>1998</v>
      </c>
      <c r="L52" s="34">
        <v>1999</v>
      </c>
      <c r="M52" s="34">
        <v>2000</v>
      </c>
      <c r="N52" s="34">
        <v>2001</v>
      </c>
      <c r="O52" s="34">
        <v>2002</v>
      </c>
      <c r="P52" s="34">
        <v>2003</v>
      </c>
      <c r="Q52" s="34">
        <v>2004</v>
      </c>
      <c r="R52" s="34">
        <v>2005</v>
      </c>
      <c r="S52" s="34">
        <v>2006</v>
      </c>
      <c r="T52" s="34">
        <v>2007</v>
      </c>
      <c r="U52" s="34">
        <v>2008</v>
      </c>
      <c r="V52" s="34">
        <v>2009</v>
      </c>
      <c r="W52" s="34">
        <v>2010</v>
      </c>
    </row>
    <row r="53" spans="2:23" ht="16.5">
      <c r="B53" s="23" t="s">
        <v>28</v>
      </c>
      <c r="C53" s="7"/>
      <c r="D53" s="32">
        <f>IFERROR(((D39/$D39)-1)*100,0)</f>
        <v>0</v>
      </c>
      <c r="E53" s="32">
        <f t="shared" ref="E53:W64" si="19">IFERROR(((E39/$D39)-1)*100,0)</f>
        <v>1.2969344567286045</v>
      </c>
      <c r="F53" s="32">
        <f t="shared" si="19"/>
        <v>2.5242756948873346</v>
      </c>
      <c r="G53" s="32">
        <f t="shared" si="19"/>
        <v>3.1084674325757122</v>
      </c>
      <c r="H53" s="32">
        <f t="shared" si="19"/>
        <v>4.2416917909886553</v>
      </c>
      <c r="I53" s="32">
        <f t="shared" si="19"/>
        <v>5.4145120906268662</v>
      </c>
      <c r="J53" s="32">
        <f t="shared" si="19"/>
        <v>6.6959550454218641</v>
      </c>
      <c r="K53" s="32">
        <f t="shared" si="19"/>
        <v>7.9448378402093178</v>
      </c>
      <c r="L53" s="32">
        <f t="shared" si="19"/>
        <v>8.1412364889094526</v>
      </c>
      <c r="M53" s="32">
        <f t="shared" si="19"/>
        <v>8.9630438830879946</v>
      </c>
      <c r="N53" s="32">
        <f t="shared" si="19"/>
        <v>9.2759865801767205</v>
      </c>
      <c r="O53" s="32">
        <f t="shared" si="19"/>
        <v>9.267410884650884</v>
      </c>
      <c r="P53" s="32">
        <f t="shared" si="19"/>
        <v>8.8978916198890765</v>
      </c>
      <c r="Q53" s="32">
        <f t="shared" si="19"/>
        <v>8.3728015368044204</v>
      </c>
      <c r="R53" s="32">
        <f t="shared" si="19"/>
        <v>8.0821330304732051</v>
      </c>
      <c r="S53" s="32">
        <f t="shared" si="19"/>
        <v>7.9223248878353525</v>
      </c>
      <c r="T53" s="32">
        <f t="shared" si="19"/>
        <v>7.8008096802324234</v>
      </c>
      <c r="U53" s="32">
        <f t="shared" si="19"/>
        <v>7.5117558522811878</v>
      </c>
      <c r="V53" s="32">
        <f t="shared" si="19"/>
        <v>7.0177497990292492</v>
      </c>
      <c r="W53" s="32">
        <f t="shared" si="19"/>
        <v>6.5322929780175176</v>
      </c>
    </row>
    <row r="54" spans="2:23" ht="15.75">
      <c r="B54" s="20" t="s">
        <v>5</v>
      </c>
      <c r="C54" s="7"/>
      <c r="D54" s="32">
        <f>IFERROR(((D40/$D40)-1)*100,0)</f>
        <v>0</v>
      </c>
      <c r="E54" s="32">
        <f>IFERROR(((E40/$D40)-1)*100,0)</f>
        <v>3.9810764832369117</v>
      </c>
      <c r="F54" s="32">
        <f>IFERROR(((F40/$D40)-1)*100,0)</f>
        <v>6.0650804284895887</v>
      </c>
      <c r="G54" s="32">
        <f>IFERROR(((G40/$D40)-1)*100,0)</f>
        <v>7.7595503580153879</v>
      </c>
      <c r="H54" s="32">
        <f>IFERROR(((H40/$D40)-1)*100,0)</f>
        <v>7.7556302309103931</v>
      </c>
      <c r="I54" s="32">
        <f>IFERROR(((I40/$D40)-1)*100,0)</f>
        <v>7.1992042053017791</v>
      </c>
      <c r="J54" s="32">
        <f>IFERROR(((J40/$D40)-1)*100,0)</f>
        <v>6.8877302153726783</v>
      </c>
      <c r="K54" s="32">
        <f>IFERROR(((K40/$D40)-1)*100,0)</f>
        <v>6.4060052706606196</v>
      </c>
      <c r="L54" s="32">
        <f>IFERROR(((L40/$D40)-1)*100,0)</f>
        <v>5.745766775591199</v>
      </c>
      <c r="M54" s="32">
        <f>IFERROR(((M40/$D40)-1)*100,0)</f>
        <v>5.1294086253643734</v>
      </c>
      <c r="N54" s="32">
        <f>IFERROR(((N40/$D40)-1)*100,0)</f>
        <v>4.795289606532549</v>
      </c>
      <c r="O54" s="32">
        <f>IFERROR(((O40/$D40)-1)*100,0)</f>
        <v>4.3939477951145944</v>
      </c>
      <c r="P54" s="32">
        <f>IFERROR(((P40/$D40)-1)*100,0)</f>
        <v>3.9394845157704639</v>
      </c>
      <c r="Q54" s="32">
        <f>IFERROR(((Q40/$D40)-1)*100,0)</f>
        <v>4.1546512877039588</v>
      </c>
      <c r="R54" s="32">
        <f>IFERROR(((R40/$D40)-1)*100,0)</f>
        <v>5.5642083955347088</v>
      </c>
      <c r="S54" s="32">
        <f>IFERROR(((S40/$D40)-1)*100,0)</f>
        <v>8.5813664806851477</v>
      </c>
      <c r="T54" s="32">
        <f t="shared" si="19"/>
        <v>12.617896470916733</v>
      </c>
      <c r="U54" s="32">
        <f t="shared" si="19"/>
        <v>16.34341156011363</v>
      </c>
      <c r="V54" s="32">
        <f t="shared" si="19"/>
        <v>19.660911019615156</v>
      </c>
      <c r="W54" s="32">
        <f t="shared" si="19"/>
        <v>23.066835035754153</v>
      </c>
    </row>
    <row r="55" spans="2:23" ht="15.75">
      <c r="B55" s="20" t="s">
        <v>38</v>
      </c>
      <c r="C55" s="7"/>
      <c r="D55" s="32">
        <f>IFERROR(((D41/$D41)-1)*100,0)</f>
        <v>0</v>
      </c>
      <c r="E55" s="32">
        <f t="shared" si="19"/>
        <v>2.2378298163942656</v>
      </c>
      <c r="F55" s="32">
        <f t="shared" si="19"/>
        <v>4.7144983387978678</v>
      </c>
      <c r="G55" s="32">
        <f t="shared" si="19"/>
        <v>3.9385917571495677</v>
      </c>
      <c r="H55" s="32">
        <f t="shared" si="19"/>
        <v>6.5494895592257629</v>
      </c>
      <c r="I55" s="32">
        <f t="shared" si="19"/>
        <v>9.4018928313416072</v>
      </c>
      <c r="J55" s="32">
        <f t="shared" si="19"/>
        <v>12.260116847969126</v>
      </c>
      <c r="K55" s="32">
        <f t="shared" si="19"/>
        <v>15.161099329984884</v>
      </c>
      <c r="L55" s="32">
        <f t="shared" si="19"/>
        <v>14.105786889718308</v>
      </c>
      <c r="M55" s="32">
        <f t="shared" si="19"/>
        <v>17.106615844943974</v>
      </c>
      <c r="N55" s="32">
        <f t="shared" si="19"/>
        <v>18.926616767937034</v>
      </c>
      <c r="O55" s="32">
        <f t="shared" si="19"/>
        <v>20.700820456576619</v>
      </c>
      <c r="P55" s="32">
        <f t="shared" si="19"/>
        <v>21.984969064774539</v>
      </c>
      <c r="Q55" s="32">
        <f t="shared" si="19"/>
        <v>22.882302381344321</v>
      </c>
      <c r="R55" s="32">
        <f t="shared" si="19"/>
        <v>24.325909954352952</v>
      </c>
      <c r="S55" s="32">
        <f t="shared" si="19"/>
        <v>25.504118869458424</v>
      </c>
      <c r="T55" s="32">
        <f t="shared" si="19"/>
        <v>26.394684610451911</v>
      </c>
      <c r="U55" s="32">
        <f t="shared" si="19"/>
        <v>27.0090549141627</v>
      </c>
      <c r="V55" s="32">
        <f t="shared" si="19"/>
        <v>27.103180382474633</v>
      </c>
      <c r="W55" s="32">
        <f t="shared" si="19"/>
        <v>27.121579397468686</v>
      </c>
    </row>
    <row r="56" spans="2:23" ht="15.75">
      <c r="B56" s="20" t="s">
        <v>10</v>
      </c>
      <c r="C56" s="9"/>
      <c r="D56" s="32">
        <f>IFERROR(((D42/$D42)-1)*100,0)</f>
        <v>0</v>
      </c>
      <c r="E56" s="32">
        <f t="shared" si="19"/>
        <v>0.11540597157393417</v>
      </c>
      <c r="F56" s="32">
        <f t="shared" si="19"/>
        <v>0.60952666700682112</v>
      </c>
      <c r="G56" s="32">
        <f t="shared" si="19"/>
        <v>1.3614137047486929</v>
      </c>
      <c r="H56" s="32">
        <f t="shared" si="19"/>
        <v>2.2911146191523901</v>
      </c>
      <c r="I56" s="32">
        <f t="shared" si="19"/>
        <v>3.3673954431369779</v>
      </c>
      <c r="J56" s="32">
        <f t="shared" si="19"/>
        <v>4.54879781719566</v>
      </c>
      <c r="K56" s="32">
        <f t="shared" si="19"/>
        <v>5.7118745084698164</v>
      </c>
      <c r="L56" s="32">
        <f t="shared" si="19"/>
        <v>6.6423803387567926</v>
      </c>
      <c r="M56" s="32">
        <f t="shared" si="19"/>
        <v>7.090391127271567</v>
      </c>
      <c r="N56" s="32">
        <f t="shared" si="19"/>
        <v>7.0375206007362134</v>
      </c>
      <c r="O56" s="32">
        <f t="shared" si="19"/>
        <v>6.481178772165852</v>
      </c>
      <c r="P56" s="32">
        <f t="shared" si="19"/>
        <v>5.5173341312086954</v>
      </c>
      <c r="Q56" s="32">
        <f t="shared" si="19"/>
        <v>4.2299971699990335</v>
      </c>
      <c r="R56" s="32">
        <f t="shared" si="19"/>
        <v>2.7637658238860441</v>
      </c>
      <c r="S56" s="32">
        <f t="shared" si="19"/>
        <v>1.1212990437491577</v>
      </c>
      <c r="T56" s="32">
        <f t="shared" si="19"/>
        <v>-0.66337448328874782</v>
      </c>
      <c r="U56" s="32">
        <f t="shared" si="19"/>
        <v>-2.5305292109836008</v>
      </c>
      <c r="V56" s="32">
        <f t="shared" si="19"/>
        <v>-4.4216466785955362</v>
      </c>
      <c r="W56" s="32">
        <f t="shared" si="19"/>
        <v>-6.2972436021044853</v>
      </c>
    </row>
    <row r="57" spans="2:23" ht="15.75">
      <c r="B57" s="26" t="s">
        <v>32</v>
      </c>
      <c r="C57" s="9"/>
      <c r="D57" s="32">
        <f>IFERROR(((D43/$D43)-1)*100,0)</f>
        <v>0</v>
      </c>
      <c r="E57" s="32">
        <f t="shared" si="19"/>
        <v>0.18755342343186321</v>
      </c>
      <c r="F57" s="32">
        <f t="shared" si="19"/>
        <v>0.7129057810611128</v>
      </c>
      <c r="G57" s="32">
        <f t="shared" si="19"/>
        <v>1.4769257768526778</v>
      </c>
      <c r="H57" s="32">
        <f t="shared" si="19"/>
        <v>2.3897362628493068</v>
      </c>
      <c r="I57" s="32">
        <f t="shared" si="19"/>
        <v>3.4503299108428642</v>
      </c>
      <c r="J57" s="32">
        <f t="shared" si="19"/>
        <v>4.6383396244754849</v>
      </c>
      <c r="K57" s="32">
        <f t="shared" si="19"/>
        <v>5.8038524615769749</v>
      </c>
      <c r="L57" s="32">
        <f t="shared" si="19"/>
        <v>6.7431420509860729</v>
      </c>
      <c r="M57" s="32">
        <f t="shared" si="19"/>
        <v>7.2940149052685976</v>
      </c>
      <c r="N57" s="32">
        <f t="shared" si="19"/>
        <v>8.8680656774993807</v>
      </c>
      <c r="O57" s="32">
        <f t="shared" si="19"/>
        <v>9.9874391311039155</v>
      </c>
      <c r="P57" s="32">
        <f t="shared" si="19"/>
        <v>10.709591052791678</v>
      </c>
      <c r="Q57" s="32">
        <f t="shared" si="19"/>
        <v>11.152221372235417</v>
      </c>
      <c r="R57" s="32">
        <f t="shared" si="19"/>
        <v>11.413599553189858</v>
      </c>
      <c r="S57" s="32">
        <f t="shared" si="19"/>
        <v>10.241894123306539</v>
      </c>
      <c r="T57" s="32">
        <f t="shared" si="19"/>
        <v>8.9277364748675545</v>
      </c>
      <c r="U57" s="32">
        <f t="shared" si="19"/>
        <v>7.5345811007212937</v>
      </c>
      <c r="V57" s="32">
        <f t="shared" si="19"/>
        <v>6.1294087959570698</v>
      </c>
      <c r="W57" s="32">
        <f t="shared" si="19"/>
        <v>4.7599458915255521</v>
      </c>
    </row>
    <row r="58" spans="2:23" ht="15.75">
      <c r="B58" s="26" t="s">
        <v>33</v>
      </c>
      <c r="C58" s="9"/>
      <c r="D58" s="32">
        <f>IFERROR(((D44/$D44)-1)*100,0)</f>
        <v>0</v>
      </c>
      <c r="E58" s="32">
        <f t="shared" si="19"/>
        <v>0.11441241485403708</v>
      </c>
      <c r="F58" s="32">
        <f t="shared" si="19"/>
        <v>0.6081030129369891</v>
      </c>
      <c r="G58" s="32">
        <f t="shared" si="19"/>
        <v>1.3598229653322136</v>
      </c>
      <c r="H58" s="32">
        <f t="shared" si="19"/>
        <v>2.2897564811406035</v>
      </c>
      <c r="I58" s="32">
        <f t="shared" si="19"/>
        <v>3.3662533363046476</v>
      </c>
      <c r="J58" s="32">
        <f t="shared" si="19"/>
        <v>4.5475647193932378</v>
      </c>
      <c r="K58" s="32">
        <f t="shared" si="19"/>
        <v>5.7106078620250855</v>
      </c>
      <c r="L58" s="32">
        <f t="shared" si="19"/>
        <v>6.6409927294411863</v>
      </c>
      <c r="M58" s="32">
        <f t="shared" si="19"/>
        <v>7.0875869842595751</v>
      </c>
      <c r="N58" s="32">
        <f t="shared" si="19"/>
        <v>7.0123118052034528</v>
      </c>
      <c r="O58" s="32">
        <f t="shared" si="19"/>
        <v>6.4328933725900095</v>
      </c>
      <c r="P58" s="32">
        <f t="shared" si="19"/>
        <v>5.4458305420585384</v>
      </c>
      <c r="Q58" s="32">
        <f t="shared" si="19"/>
        <v>4.1346698618867306</v>
      </c>
      <c r="R58" s="32">
        <f t="shared" si="19"/>
        <v>2.6446472658989695</v>
      </c>
      <c r="S58" s="32">
        <f t="shared" si="19"/>
        <v>0.99569753881150191</v>
      </c>
      <c r="T58" s="32">
        <f t="shared" si="19"/>
        <v>-0.79545555473862217</v>
      </c>
      <c r="U58" s="32">
        <f t="shared" si="19"/>
        <v>-2.6691378205629279</v>
      </c>
      <c r="V58" s="32">
        <f t="shared" si="19"/>
        <v>-4.5669473343888045</v>
      </c>
      <c r="W58" s="32">
        <f t="shared" si="19"/>
        <v>-6.4495143288132546</v>
      </c>
    </row>
    <row r="59" spans="2:23" ht="15.75">
      <c r="B59" s="10" t="s">
        <v>31</v>
      </c>
      <c r="C59" s="9"/>
      <c r="D59" s="32">
        <f>IFERROR(((D45/$D45)-1)*100,0)</f>
        <v>0</v>
      </c>
      <c r="E59" s="32">
        <f t="shared" si="19"/>
        <v>0</v>
      </c>
      <c r="F59" s="32">
        <f t="shared" si="19"/>
        <v>0</v>
      </c>
      <c r="G59" s="32">
        <f t="shared" si="19"/>
        <v>0</v>
      </c>
      <c r="H59" s="32">
        <f t="shared" si="19"/>
        <v>0</v>
      </c>
      <c r="I59" s="32">
        <f t="shared" si="19"/>
        <v>0</v>
      </c>
      <c r="J59" s="32">
        <f t="shared" si="19"/>
        <v>0</v>
      </c>
      <c r="K59" s="32">
        <f t="shared" si="19"/>
        <v>0</v>
      </c>
      <c r="L59" s="32">
        <f t="shared" si="19"/>
        <v>0</v>
      </c>
      <c r="M59" s="32">
        <f t="shared" si="19"/>
        <v>0</v>
      </c>
      <c r="N59" s="32">
        <f t="shared" si="19"/>
        <v>0</v>
      </c>
      <c r="O59" s="32">
        <f t="shared" si="19"/>
        <v>0</v>
      </c>
      <c r="P59" s="32">
        <f t="shared" si="19"/>
        <v>0</v>
      </c>
      <c r="Q59" s="32">
        <f t="shared" si="19"/>
        <v>0</v>
      </c>
      <c r="R59" s="32">
        <f t="shared" si="19"/>
        <v>0</v>
      </c>
      <c r="S59" s="32">
        <f t="shared" si="19"/>
        <v>0</v>
      </c>
      <c r="T59" s="32">
        <f t="shared" si="19"/>
        <v>0</v>
      </c>
      <c r="U59" s="32">
        <f t="shared" si="19"/>
        <v>0</v>
      </c>
      <c r="V59" s="32">
        <f t="shared" si="19"/>
        <v>0</v>
      </c>
      <c r="W59" s="32">
        <f t="shared" si="19"/>
        <v>0</v>
      </c>
    </row>
    <row r="60" spans="2:23" ht="15.75">
      <c r="B60" s="10" t="s">
        <v>11</v>
      </c>
      <c r="D60" s="32">
        <f>IFERROR(((D46/$D46)-1)*100,0)</f>
        <v>0</v>
      </c>
      <c r="E60" s="32">
        <f t="shared" si="19"/>
        <v>0.18755342343186321</v>
      </c>
      <c r="F60" s="32">
        <f t="shared" si="19"/>
        <v>0.7129057810611128</v>
      </c>
      <c r="G60" s="32">
        <f t="shared" si="19"/>
        <v>1.4769257768526778</v>
      </c>
      <c r="H60" s="32">
        <f t="shared" si="19"/>
        <v>2.3897362628493068</v>
      </c>
      <c r="I60" s="32">
        <f t="shared" si="19"/>
        <v>3.4503299108428642</v>
      </c>
      <c r="J60" s="32">
        <f t="shared" si="19"/>
        <v>4.6383396244754849</v>
      </c>
      <c r="K60" s="32">
        <f t="shared" si="19"/>
        <v>5.8038524615769749</v>
      </c>
      <c r="L60" s="32">
        <f t="shared" si="19"/>
        <v>6.7431420509860729</v>
      </c>
      <c r="M60" s="32">
        <f t="shared" si="19"/>
        <v>7.2940149052685976</v>
      </c>
      <c r="N60" s="32">
        <f t="shared" si="19"/>
        <v>8.8680656774993807</v>
      </c>
      <c r="O60" s="32">
        <f t="shared" si="19"/>
        <v>9.9874391311039155</v>
      </c>
      <c r="P60" s="32">
        <f t="shared" si="19"/>
        <v>10.709591052791678</v>
      </c>
      <c r="Q60" s="32">
        <f t="shared" si="19"/>
        <v>11.152221372235417</v>
      </c>
      <c r="R60" s="32">
        <f t="shared" si="19"/>
        <v>11.413599553189858</v>
      </c>
      <c r="S60" s="32">
        <f t="shared" si="19"/>
        <v>10.241894123306539</v>
      </c>
      <c r="T60" s="32">
        <f t="shared" si="19"/>
        <v>8.9277364748675545</v>
      </c>
      <c r="U60" s="32">
        <f t="shared" si="19"/>
        <v>7.5345811007212937</v>
      </c>
      <c r="V60" s="32">
        <f t="shared" si="19"/>
        <v>6.1294087959570698</v>
      </c>
      <c r="W60" s="32">
        <f t="shared" si="19"/>
        <v>4.7599458915255521</v>
      </c>
    </row>
    <row r="61" spans="2:23" ht="15.75">
      <c r="B61" s="10" t="s">
        <v>12</v>
      </c>
      <c r="C61" s="9"/>
      <c r="D61" s="32">
        <f>IFERROR(((D47/$D47)-1)*100,0)</f>
        <v>0</v>
      </c>
      <c r="E61" s="32">
        <f t="shared" si="19"/>
        <v>0.11575263731773422</v>
      </c>
      <c r="F61" s="32">
        <f t="shared" si="19"/>
        <v>0.60981019974704065</v>
      </c>
      <c r="G61" s="32">
        <f t="shared" si="19"/>
        <v>1.359837570763367</v>
      </c>
      <c r="H61" s="32">
        <f t="shared" si="19"/>
        <v>2.2911769116655822</v>
      </c>
      <c r="I61" s="32">
        <f t="shared" si="19"/>
        <v>3.3688186959092592</v>
      </c>
      <c r="J61" s="32">
        <f t="shared" si="19"/>
        <v>4.5529211999459696</v>
      </c>
      <c r="K61" s="32">
        <f t="shared" si="19"/>
        <v>5.7182878848538232</v>
      </c>
      <c r="L61" s="32">
        <f t="shared" si="19"/>
        <v>6.6523302264423378</v>
      </c>
      <c r="M61" s="32">
        <f t="shared" si="19"/>
        <v>7.1035741310280009</v>
      </c>
      <c r="N61" s="32">
        <f t="shared" si="19"/>
        <v>7.0323898298472409</v>
      </c>
      <c r="O61" s="32">
        <f t="shared" si="19"/>
        <v>6.4564354764628629</v>
      </c>
      <c r="P61" s="32">
        <f t="shared" si="19"/>
        <v>5.4725424577880988</v>
      </c>
      <c r="Q61" s="32">
        <f t="shared" si="19"/>
        <v>4.1611029674291533</v>
      </c>
      <c r="R61" s="32">
        <f t="shared" si="19"/>
        <v>2.6677230716630973</v>
      </c>
      <c r="S61" s="32">
        <f t="shared" si="19"/>
        <v>1.0153464899072207</v>
      </c>
      <c r="T61" s="32">
        <f t="shared" si="19"/>
        <v>-0.77918227995116274</v>
      </c>
      <c r="U61" s="32">
        <f t="shared" si="19"/>
        <v>-2.6557979991704062</v>
      </c>
      <c r="V61" s="32">
        <f t="shared" si="19"/>
        <v>-4.5494533924537395</v>
      </c>
      <c r="W61" s="32">
        <f t="shared" si="19"/>
        <v>-6.4283316612499641</v>
      </c>
    </row>
    <row r="62" spans="2:23" ht="15.75">
      <c r="B62" s="10" t="s">
        <v>16</v>
      </c>
      <c r="C62" s="9"/>
      <c r="D62" s="32">
        <f>IFERROR(((D48/$D48)-1)*100,0)</f>
        <v>0</v>
      </c>
      <c r="E62" s="32">
        <f t="shared" si="19"/>
        <v>7.756846737507761E-2</v>
      </c>
      <c r="F62" s="32">
        <f t="shared" si="19"/>
        <v>0.56117087825873213</v>
      </c>
      <c r="G62" s="32">
        <f t="shared" si="19"/>
        <v>1.3594214486046141</v>
      </c>
      <c r="H62" s="32">
        <f t="shared" si="19"/>
        <v>2.2507075403288113</v>
      </c>
      <c r="I62" s="32">
        <f t="shared" si="19"/>
        <v>3.2957292426590845</v>
      </c>
      <c r="J62" s="32">
        <f t="shared" si="19"/>
        <v>4.4003101452461113</v>
      </c>
      <c r="K62" s="32">
        <f t="shared" si="19"/>
        <v>5.4994769748775596</v>
      </c>
      <c r="L62" s="32">
        <f t="shared" si="19"/>
        <v>6.3293145152915953</v>
      </c>
      <c r="M62" s="32">
        <f t="shared" si="19"/>
        <v>6.6480856239832464</v>
      </c>
      <c r="N62" s="32">
        <f t="shared" si="19"/>
        <v>6.4603484517418153</v>
      </c>
      <c r="O62" s="32">
        <f t="shared" si="19"/>
        <v>5.7856992968899901</v>
      </c>
      <c r="P62" s="32">
        <f t="shared" si="19"/>
        <v>4.7114954246821661</v>
      </c>
      <c r="Q62" s="32">
        <f t="shared" si="19"/>
        <v>3.407999492840208</v>
      </c>
      <c r="R62" s="32">
        <f t="shared" si="19"/>
        <v>2.0102721538354684</v>
      </c>
      <c r="S62" s="32">
        <f t="shared" si="19"/>
        <v>0.45552981159664441</v>
      </c>
      <c r="T62" s="32">
        <f t="shared" si="19"/>
        <v>-1.2428228372705963</v>
      </c>
      <c r="U62" s="32">
        <f t="shared" si="19"/>
        <v>-3.0358617727961557</v>
      </c>
      <c r="V62" s="32">
        <f t="shared" si="19"/>
        <v>-5.0478718788627859</v>
      </c>
      <c r="W62" s="32">
        <f t="shared" si="19"/>
        <v>-7.0318453315357239</v>
      </c>
    </row>
    <row r="63" spans="2:23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</row>
    <row r="64" spans="2:23" ht="15.75">
      <c r="B64" s="9" t="s">
        <v>8</v>
      </c>
      <c r="C64" s="9"/>
      <c r="D64" s="32">
        <f>IFERROR(((D50/$D50)-1)*100,0)</f>
        <v>0</v>
      </c>
      <c r="E64" s="32">
        <f t="shared" si="19"/>
        <v>-4.8432093062658499</v>
      </c>
      <c r="F64" s="32">
        <f t="shared" si="19"/>
        <v>-12.906738240120063</v>
      </c>
      <c r="G64" s="32">
        <f t="shared" si="19"/>
        <v>-23.033395650735667</v>
      </c>
      <c r="H64" s="32">
        <f t="shared" si="19"/>
        <v>-28.516791316127044</v>
      </c>
      <c r="I64" s="32">
        <f t="shared" si="19"/>
        <v>-27.209566558669252</v>
      </c>
      <c r="J64" s="32">
        <f t="shared" si="19"/>
        <v>-24.857039950321735</v>
      </c>
      <c r="K64" s="32">
        <f t="shared" si="19"/>
        <v>-25.215679390644819</v>
      </c>
      <c r="L64" s="32">
        <f t="shared" si="19"/>
        <v>-22.275956451324429</v>
      </c>
      <c r="M64" s="32">
        <f t="shared" si="19"/>
        <v>-13.906228269855204</v>
      </c>
      <c r="N64" s="32">
        <f t="shared" si="19"/>
        <v>-1.8556754819036181</v>
      </c>
      <c r="O64" s="32">
        <f t="shared" si="19"/>
        <v>7.6845474887759613</v>
      </c>
      <c r="P64" s="32">
        <f t="shared" si="19"/>
        <v>17.279394503552027</v>
      </c>
      <c r="Q64" s="32">
        <f t="shared" si="19"/>
        <v>27.715969534586726</v>
      </c>
      <c r="R64" s="32">
        <f t="shared" si="19"/>
        <v>39.010715943545883</v>
      </c>
      <c r="S64" s="32">
        <f t="shared" si="19"/>
        <v>52.305840228153919</v>
      </c>
      <c r="T64" s="32">
        <f t="shared" si="19"/>
        <v>63.796350296092143</v>
      </c>
      <c r="U64" s="32">
        <f t="shared" si="19"/>
        <v>67.240534045036469</v>
      </c>
      <c r="V64" s="32">
        <f t="shared" si="19"/>
        <v>67.27976429862747</v>
      </c>
      <c r="W64" s="32">
        <f t="shared" si="19"/>
        <v>76.939855389784185</v>
      </c>
    </row>
    <row r="65" spans="1:23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>
      <c r="B66" s="1" t="s">
        <v>36</v>
      </c>
      <c r="C66" s="1"/>
      <c r="D66" s="1">
        <v>1991</v>
      </c>
      <c r="E66" s="1">
        <v>1992</v>
      </c>
      <c r="F66" s="1">
        <v>1993</v>
      </c>
      <c r="G66" s="1">
        <v>1994</v>
      </c>
      <c r="H66" s="1">
        <v>1995</v>
      </c>
      <c r="I66" s="1">
        <v>1996</v>
      </c>
      <c r="J66" s="1">
        <v>1997</v>
      </c>
      <c r="K66" s="1">
        <v>1998</v>
      </c>
      <c r="L66" s="1">
        <v>1999</v>
      </c>
      <c r="M66" s="1">
        <v>2000</v>
      </c>
      <c r="N66" s="1">
        <v>2001</v>
      </c>
      <c r="O66" s="1">
        <v>2002</v>
      </c>
      <c r="P66" s="1">
        <v>2003</v>
      </c>
      <c r="Q66" s="1">
        <v>2004</v>
      </c>
      <c r="R66" s="1">
        <v>2005</v>
      </c>
      <c r="S66" s="1">
        <v>2006</v>
      </c>
      <c r="T66" s="1">
        <v>2007</v>
      </c>
      <c r="U66" s="1">
        <v>2008</v>
      </c>
      <c r="V66" s="1">
        <v>2009</v>
      </c>
      <c r="W66" s="1">
        <v>2010</v>
      </c>
    </row>
    <row r="67" spans="1:23" ht="15.75">
      <c r="B67" s="20" t="s">
        <v>5</v>
      </c>
      <c r="C67" s="31">
        <f>AVERAGE(D67:W67)</f>
        <v>18.604213407354376</v>
      </c>
      <c r="D67" s="30">
        <f t="shared" ref="D67:W67" si="20">(D8/D7)*100</f>
        <v>18.329347589149762</v>
      </c>
      <c r="E67" s="30">
        <f t="shared" si="20"/>
        <v>18.815034273020057</v>
      </c>
      <c r="F67" s="30">
        <f t="shared" si="20"/>
        <v>18.962374648035276</v>
      </c>
      <c r="G67" s="30">
        <f t="shared" si="20"/>
        <v>19.156159564238912</v>
      </c>
      <c r="H67" s="30">
        <f t="shared" si="20"/>
        <v>18.947221282156807</v>
      </c>
      <c r="I67" s="30">
        <f t="shared" si="20"/>
        <v>18.639667690820087</v>
      </c>
      <c r="J67" s="30">
        <f t="shared" si="20"/>
        <v>18.362292734516334</v>
      </c>
      <c r="K67" s="30">
        <f t="shared" si="20"/>
        <v>18.068049340774827</v>
      </c>
      <c r="L67" s="30">
        <f t="shared" si="20"/>
        <v>17.923328586221178</v>
      </c>
      <c r="M67" s="30">
        <f t="shared" si="20"/>
        <v>17.684468089966256</v>
      </c>
      <c r="N67" s="30">
        <f t="shared" si="20"/>
        <v>17.577780343300031</v>
      </c>
      <c r="O67" s="30">
        <f t="shared" si="20"/>
        <v>17.511835778374799</v>
      </c>
      <c r="P67" s="30">
        <f t="shared" si="20"/>
        <v>17.494764238196247</v>
      </c>
      <c r="Q67" s="30">
        <f t="shared" si="20"/>
        <v>17.615921886366177</v>
      </c>
      <c r="R67" s="30">
        <f t="shared" si="20"/>
        <v>17.902339770715432</v>
      </c>
      <c r="S67" s="30">
        <f t="shared" si="20"/>
        <v>18.441278113659916</v>
      </c>
      <c r="T67" s="30">
        <f t="shared" si="20"/>
        <v>19.148395780118456</v>
      </c>
      <c r="U67" s="30">
        <f t="shared" si="20"/>
        <v>19.835029325749588</v>
      </c>
      <c r="V67" s="30">
        <f t="shared" si="20"/>
        <v>20.494791144755897</v>
      </c>
      <c r="W67" s="30">
        <f t="shared" si="20"/>
        <v>21.174187966951507</v>
      </c>
    </row>
    <row r="68" spans="1:23" ht="15.75">
      <c r="B68" s="20" t="s">
        <v>38</v>
      </c>
      <c r="C68" s="31">
        <f>AVERAGE(D68:W68)</f>
        <v>24.337773520149618</v>
      </c>
      <c r="D68" s="30">
        <f t="shared" ref="D68:W68" si="21">(D9/D7)*100</f>
        <v>22.28472421165986</v>
      </c>
      <c r="E68" s="30">
        <f t="shared" si="21"/>
        <v>22.49171560497923</v>
      </c>
      <c r="F68" s="30">
        <f t="shared" si="21"/>
        <v>22.760792023413369</v>
      </c>
      <c r="G68" s="30">
        <f t="shared" si="21"/>
        <v>22.464138105544141</v>
      </c>
      <c r="H68" s="30">
        <f t="shared" si="21"/>
        <v>22.77808378706435</v>
      </c>
      <c r="I68" s="30">
        <f t="shared" si="21"/>
        <v>23.127660144971575</v>
      </c>
      <c r="J68" s="30">
        <f t="shared" si="21"/>
        <v>23.44686584285882</v>
      </c>
      <c r="K68" s="30">
        <f t="shared" si="21"/>
        <v>23.774488802134488</v>
      </c>
      <c r="L68" s="30">
        <f t="shared" si="21"/>
        <v>23.513842400466604</v>
      </c>
      <c r="M68" s="30">
        <f t="shared" si="21"/>
        <v>23.950217839595606</v>
      </c>
      <c r="N68" s="30">
        <f t="shared" si="21"/>
        <v>24.252783608178461</v>
      </c>
      <c r="O68" s="30">
        <f t="shared" si="21"/>
        <v>24.61652998106981</v>
      </c>
      <c r="P68" s="30">
        <f t="shared" si="21"/>
        <v>24.962846875539253</v>
      </c>
      <c r="Q68" s="30">
        <f t="shared" si="21"/>
        <v>25.268316221686543</v>
      </c>
      <c r="R68" s="30">
        <f t="shared" si="21"/>
        <v>25.633918743214153</v>
      </c>
      <c r="S68" s="30">
        <f t="shared" si="21"/>
        <v>25.915163330108221</v>
      </c>
      <c r="T68" s="30">
        <f t="shared" si="21"/>
        <v>26.128474328891301</v>
      </c>
      <c r="U68" s="30">
        <f t="shared" si="21"/>
        <v>26.326067681701094</v>
      </c>
      <c r="V68" s="30">
        <f t="shared" si="21"/>
        <v>26.467191905711285</v>
      </c>
      <c r="W68" s="30">
        <f t="shared" si="21"/>
        <v>26.591648964204325</v>
      </c>
    </row>
    <row r="69" spans="1:23" ht="15.75">
      <c r="B69" s="20" t="s">
        <v>10</v>
      </c>
      <c r="C69" s="31">
        <f>AVERAGE(D69:W69)</f>
        <v>57.058013072495996</v>
      </c>
      <c r="D69" s="30">
        <f t="shared" ref="D69:W69" si="22">(D10/D7)*100</f>
        <v>59.385928199190388</v>
      </c>
      <c r="E69" s="30">
        <f t="shared" si="22"/>
        <v>58.69325012200072</v>
      </c>
      <c r="F69" s="30">
        <f t="shared" si="22"/>
        <v>58.276833328551348</v>
      </c>
      <c r="G69" s="30">
        <f t="shared" si="22"/>
        <v>58.379702330216944</v>
      </c>
      <c r="H69" s="30">
        <f t="shared" si="22"/>
        <v>58.274694930778857</v>
      </c>
      <c r="I69" s="30">
        <f t="shared" si="22"/>
        <v>58.232672164208346</v>
      </c>
      <c r="J69" s="30">
        <f t="shared" si="22"/>
        <v>58.19084142262485</v>
      </c>
      <c r="K69" s="30">
        <f t="shared" si="22"/>
        <v>58.157461857090674</v>
      </c>
      <c r="L69" s="30">
        <f t="shared" si="22"/>
        <v>58.562829013312204</v>
      </c>
      <c r="M69" s="30">
        <f t="shared" si="22"/>
        <v>58.365314070438131</v>
      </c>
      <c r="N69" s="30">
        <f t="shared" si="22"/>
        <v>58.169436048521497</v>
      </c>
      <c r="O69" s="30">
        <f t="shared" si="22"/>
        <v>57.87163424055538</v>
      </c>
      <c r="P69" s="30">
        <f t="shared" si="22"/>
        <v>57.542388886264504</v>
      </c>
      <c r="Q69" s="30">
        <f t="shared" si="22"/>
        <v>57.11576189194728</v>
      </c>
      <c r="R69" s="30">
        <f t="shared" si="22"/>
        <v>56.463741486070418</v>
      </c>
      <c r="S69" s="30">
        <f t="shared" si="22"/>
        <v>55.643558556231866</v>
      </c>
      <c r="T69" s="30">
        <f t="shared" si="22"/>
        <v>54.723129890990251</v>
      </c>
      <c r="U69" s="30">
        <f t="shared" si="22"/>
        <v>53.838902992549308</v>
      </c>
      <c r="V69" s="30">
        <f t="shared" si="22"/>
        <v>53.038016949532803</v>
      </c>
      <c r="W69" s="30">
        <f t="shared" si="22"/>
        <v>52.234163068844175</v>
      </c>
    </row>
    <row r="70" spans="1:23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>
      <c r="B71" s="1" t="s">
        <v>41</v>
      </c>
      <c r="C71" s="1"/>
      <c r="D71" s="1">
        <v>1991</v>
      </c>
      <c r="E71" s="1">
        <v>1992</v>
      </c>
      <c r="F71" s="1">
        <v>1993</v>
      </c>
      <c r="G71" s="1">
        <v>1994</v>
      </c>
      <c r="H71" s="1">
        <v>1995</v>
      </c>
      <c r="I71" s="1">
        <v>1996</v>
      </c>
      <c r="J71" s="1">
        <v>1997</v>
      </c>
      <c r="K71" s="1">
        <v>1998</v>
      </c>
      <c r="L71" s="1">
        <v>1999</v>
      </c>
      <c r="M71" s="1">
        <v>2000</v>
      </c>
      <c r="N71" s="1">
        <v>2001</v>
      </c>
      <c r="O71" s="1">
        <v>2002</v>
      </c>
      <c r="P71" s="1">
        <v>2003</v>
      </c>
      <c r="Q71" s="1">
        <v>2004</v>
      </c>
      <c r="R71" s="1">
        <v>2005</v>
      </c>
      <c r="S71" s="1">
        <v>2006</v>
      </c>
      <c r="T71" s="1">
        <v>2007</v>
      </c>
      <c r="U71" s="1">
        <v>2008</v>
      </c>
      <c r="V71" s="1">
        <v>2009</v>
      </c>
      <c r="W71" s="1">
        <v>2010</v>
      </c>
    </row>
    <row r="72" spans="1:23" ht="15.75">
      <c r="B72" s="10" t="s">
        <v>31</v>
      </c>
      <c r="C72" s="31">
        <f>AVERAGE(D72:W72)</f>
        <v>0</v>
      </c>
      <c r="D72" s="30">
        <f t="shared" ref="D72:W72" si="23">(D13/D$10)*100</f>
        <v>0</v>
      </c>
      <c r="E72" s="30">
        <f t="shared" si="23"/>
        <v>0</v>
      </c>
      <c r="F72" s="30">
        <f t="shared" si="23"/>
        <v>0</v>
      </c>
      <c r="G72" s="30">
        <f t="shared" si="23"/>
        <v>0</v>
      </c>
      <c r="H72" s="30">
        <f t="shared" si="23"/>
        <v>0</v>
      </c>
      <c r="I72" s="30">
        <f t="shared" si="23"/>
        <v>0</v>
      </c>
      <c r="J72" s="30">
        <f t="shared" si="23"/>
        <v>0</v>
      </c>
      <c r="K72" s="30">
        <f t="shared" si="23"/>
        <v>0</v>
      </c>
      <c r="L72" s="30">
        <f t="shared" si="23"/>
        <v>0</v>
      </c>
      <c r="M72" s="30">
        <f t="shared" si="23"/>
        <v>0</v>
      </c>
      <c r="N72" s="30">
        <f t="shared" si="23"/>
        <v>0</v>
      </c>
      <c r="O72" s="30">
        <f t="shared" si="23"/>
        <v>0</v>
      </c>
      <c r="P72" s="30">
        <f t="shared" si="23"/>
        <v>0</v>
      </c>
      <c r="Q72" s="30">
        <f t="shared" si="23"/>
        <v>0</v>
      </c>
      <c r="R72" s="30">
        <f t="shared" si="23"/>
        <v>0</v>
      </c>
      <c r="S72" s="30">
        <f t="shared" si="23"/>
        <v>0</v>
      </c>
      <c r="T72" s="30">
        <f t="shared" si="23"/>
        <v>0</v>
      </c>
      <c r="U72" s="30">
        <f t="shared" si="23"/>
        <v>0</v>
      </c>
      <c r="V72" s="30">
        <f t="shared" si="23"/>
        <v>0</v>
      </c>
      <c r="W72" s="30">
        <f t="shared" si="23"/>
        <v>0</v>
      </c>
    </row>
    <row r="73" spans="1:23" ht="15.75">
      <c r="A73" s="36"/>
      <c r="B73" s="10" t="s">
        <v>11</v>
      </c>
      <c r="C73" s="31">
        <f>AVERAGE(D73:W73)</f>
        <v>1.4112178928763841</v>
      </c>
      <c r="D73" s="30">
        <f t="shared" ref="D73:W73" si="24">(D16/D$10)*100</f>
        <v>1.3584126596255792</v>
      </c>
      <c r="E73" s="30">
        <f t="shared" si="24"/>
        <v>1.3593915900011042</v>
      </c>
      <c r="F73" s="30">
        <f>(F16/F$10)*100</f>
        <v>1.3598084667814665</v>
      </c>
      <c r="G73" s="30">
        <f t="shared" si="24"/>
        <v>1.359960714801119</v>
      </c>
      <c r="H73" s="30">
        <f t="shared" si="24"/>
        <v>1.3597223421899909</v>
      </c>
      <c r="I73" s="30">
        <f t="shared" si="24"/>
        <v>1.359502550982211</v>
      </c>
      <c r="J73" s="30">
        <f t="shared" si="24"/>
        <v>1.3595760850031466</v>
      </c>
      <c r="K73" s="30">
        <f t="shared" si="24"/>
        <v>1.3595945894370423</v>
      </c>
      <c r="L73" s="30">
        <f t="shared" si="24"/>
        <v>1.3596961642234984</v>
      </c>
      <c r="M73" s="30">
        <f t="shared" si="24"/>
        <v>1.3609955721999039</v>
      </c>
      <c r="N73" s="30">
        <f t="shared" si="24"/>
        <v>1.3816440983989589</v>
      </c>
      <c r="O73" s="30">
        <f t="shared" si="24"/>
        <v>1.4031430853632199</v>
      </c>
      <c r="P73" s="30">
        <f t="shared" si="24"/>
        <v>1.4252569141016855</v>
      </c>
      <c r="Q73" s="30">
        <f t="shared" si="24"/>
        <v>1.4486288857063283</v>
      </c>
      <c r="R73" s="30">
        <f t="shared" si="24"/>
        <v>1.4727529968771311</v>
      </c>
      <c r="S73" s="30">
        <f t="shared" si="24"/>
        <v>1.4809341455692013</v>
      </c>
      <c r="T73" s="30">
        <f t="shared" si="24"/>
        <v>1.4895695866669689</v>
      </c>
      <c r="U73" s="30">
        <f t="shared" si="24"/>
        <v>1.4986881033852331</v>
      </c>
      <c r="V73" s="30">
        <f t="shared" si="24"/>
        <v>1.5083701220736616</v>
      </c>
      <c r="W73" s="30">
        <f t="shared" si="24"/>
        <v>1.518709184140234</v>
      </c>
    </row>
    <row r="74" spans="1:23" ht="15.75">
      <c r="A74" s="36"/>
      <c r="B74" s="10" t="s">
        <v>12</v>
      </c>
      <c r="C74" s="31">
        <f>AVERAGE(D74:W74)</f>
        <v>95.14028697466108</v>
      </c>
      <c r="D74" s="30">
        <f t="shared" ref="D74:W74" si="25">(D19/D$10)*100</f>
        <v>95.179375868750896</v>
      </c>
      <c r="E74" s="30">
        <f t="shared" si="25"/>
        <v>95.179705442694186</v>
      </c>
      <c r="F74" s="30">
        <f t="shared" si="25"/>
        <v>95.179644098511474</v>
      </c>
      <c r="G74" s="30">
        <f t="shared" si="25"/>
        <v>95.177895863258414</v>
      </c>
      <c r="H74" s="30">
        <f t="shared" si="25"/>
        <v>95.179433830408158</v>
      </c>
      <c r="I74" s="30">
        <f t="shared" si="25"/>
        <v>95.180686381703168</v>
      </c>
      <c r="J74" s="30">
        <f t="shared" si="25"/>
        <v>95.183129723456403</v>
      </c>
      <c r="K74" s="30">
        <f t="shared" si="25"/>
        <v>95.185150254686974</v>
      </c>
      <c r="L74" s="30">
        <f t="shared" si="25"/>
        <v>95.188256241608912</v>
      </c>
      <c r="M74" s="30">
        <f t="shared" si="25"/>
        <v>95.191092606885903</v>
      </c>
      <c r="N74" s="30">
        <f t="shared" si="25"/>
        <v>95.174813509979884</v>
      </c>
      <c r="O74" s="30">
        <f t="shared" si="25"/>
        <v>95.157258801029599</v>
      </c>
      <c r="P74" s="30">
        <f t="shared" si="25"/>
        <v>95.138972616002007</v>
      </c>
      <c r="Q74" s="30">
        <f t="shared" si="25"/>
        <v>95.116463968342003</v>
      </c>
      <c r="R74" s="30">
        <f t="shared" si="25"/>
        <v>95.0904214679462</v>
      </c>
      <c r="S74" s="30">
        <f t="shared" si="25"/>
        <v>95.079649124318806</v>
      </c>
      <c r="T74" s="30">
        <f t="shared" si="25"/>
        <v>95.068414642217078</v>
      </c>
      <c r="U74" s="30">
        <f t="shared" si="25"/>
        <v>95.05705033462273</v>
      </c>
      <c r="V74" s="30">
        <f t="shared" si="25"/>
        <v>95.05210266478646</v>
      </c>
      <c r="W74" s="30">
        <f t="shared" si="25"/>
        <v>95.046222052012212</v>
      </c>
    </row>
    <row r="75" spans="1:23" ht="15.75">
      <c r="A75" s="36"/>
      <c r="B75" s="10" t="s">
        <v>16</v>
      </c>
      <c r="C75" s="31">
        <f>AVERAGE(D75:W75)</f>
        <v>3.4484951324625426</v>
      </c>
      <c r="D75" s="35">
        <f t="shared" ref="D75:W75" si="26">(D23/D$10)*100</f>
        <v>3.462211471623533</v>
      </c>
      <c r="E75" s="35">
        <f t="shared" si="26"/>
        <v>3.4609029673047074</v>
      </c>
      <c r="F75" s="35">
        <f t="shared" si="26"/>
        <v>3.4605474347070571</v>
      </c>
      <c r="G75" s="35">
        <f t="shared" si="26"/>
        <v>3.4621434219404801</v>
      </c>
      <c r="H75" s="35">
        <f t="shared" si="26"/>
        <v>3.4608438274018556</v>
      </c>
      <c r="I75" s="35">
        <f t="shared" si="26"/>
        <v>3.4598110673146261</v>
      </c>
      <c r="J75" s="35">
        <f t="shared" si="26"/>
        <v>3.4572941915404347</v>
      </c>
      <c r="K75" s="35">
        <f t="shared" si="26"/>
        <v>3.4552551558759701</v>
      </c>
      <c r="L75" s="35">
        <f t="shared" si="26"/>
        <v>3.4520475941675786</v>
      </c>
      <c r="M75" s="35">
        <f t="shared" si="26"/>
        <v>3.4479118209141895</v>
      </c>
      <c r="N75" s="35">
        <f t="shared" si="26"/>
        <v>3.4435423916211669</v>
      </c>
      <c r="O75" s="35">
        <f t="shared" si="26"/>
        <v>3.4395981136071749</v>
      </c>
      <c r="P75" s="35">
        <f t="shared" si="26"/>
        <v>3.4357704698963181</v>
      </c>
      <c r="Q75" s="35">
        <f t="shared" si="26"/>
        <v>3.4349071459516676</v>
      </c>
      <c r="R75" s="35">
        <f t="shared" si="26"/>
        <v>3.436825535176677</v>
      </c>
      <c r="S75" s="35">
        <f t="shared" si="26"/>
        <v>3.4394167301120029</v>
      </c>
      <c r="T75" s="35">
        <f t="shared" si="26"/>
        <v>3.4420157711159511</v>
      </c>
      <c r="U75" s="35">
        <f t="shared" si="26"/>
        <v>3.4442615619920396</v>
      </c>
      <c r="V75" s="35">
        <f t="shared" si="26"/>
        <v>3.4395272131398764</v>
      </c>
      <c r="W75" s="35">
        <f t="shared" si="26"/>
        <v>3.4350687638475588</v>
      </c>
    </row>
    <row r="76" spans="1:23">
      <c r="C76" s="31"/>
    </row>
    <row r="147" spans="4:23">
      <c r="D147">
        <v>24483257150.755539</v>
      </c>
      <c r="E147">
        <v>20411812102.553638</v>
      </c>
      <c r="F147">
        <v>14585496353.26437</v>
      </c>
      <c r="G147">
        <v>12925687829.02791</v>
      </c>
      <c r="H147">
        <v>8032864305.8878937</v>
      </c>
      <c r="I147">
        <v>6115795071.589056</v>
      </c>
      <c r="J147">
        <v>6316206754.0578308</v>
      </c>
      <c r="K147">
        <v>5862962050.0444212</v>
      </c>
      <c r="L147">
        <v>5891417713.5926676</v>
      </c>
      <c r="M147">
        <v>6839994930.4764585</v>
      </c>
      <c r="N147">
        <v>8567100547.2561483</v>
      </c>
      <c r="O147">
        <v>9424380790.8883095</v>
      </c>
      <c r="P147">
        <v>10175338312.031401</v>
      </c>
      <c r="Q147">
        <v>12465962582.365089</v>
      </c>
      <c r="R147">
        <v>15974406231.186029</v>
      </c>
      <c r="S147">
        <v>20724848735.699501</v>
      </c>
      <c r="T147">
        <v>24312880017.347488</v>
      </c>
      <c r="U147">
        <v>24556453707.852859</v>
      </c>
      <c r="V147">
        <v>24356487659.069889</v>
      </c>
      <c r="W147">
        <v>25277123385.729698</v>
      </c>
    </row>
    <row r="164" spans="4:23">
      <c r="D164">
        <v>16.733127809502903</v>
      </c>
      <c r="E164">
        <v>16.580501480349163</v>
      </c>
      <c r="F164">
        <v>16.468023097101014</v>
      </c>
      <c r="G164">
        <v>16.43996401359318</v>
      </c>
      <c r="H164">
        <v>16.499187467504473</v>
      </c>
      <c r="I164">
        <v>16.376617331615748</v>
      </c>
      <c r="J164">
        <v>16.247920735025762</v>
      </c>
      <c r="K164">
        <v>16.177332794073326</v>
      </c>
      <c r="L164">
        <v>16.040194576334379</v>
      </c>
      <c r="M164">
        <v>16.10529240579411</v>
      </c>
      <c r="N164">
        <v>16.092630373570319</v>
      </c>
      <c r="O164">
        <v>16.184894687224606</v>
      </c>
      <c r="P164">
        <v>16.259426870040112</v>
      </c>
      <c r="Q164">
        <v>16.258761154313685</v>
      </c>
      <c r="R164">
        <v>16.530787897850022</v>
      </c>
      <c r="S164">
        <v>16.734793831940237</v>
      </c>
      <c r="T164">
        <v>16.928355379414334</v>
      </c>
      <c r="U164">
        <v>17.05475854690442</v>
      </c>
      <c r="V164">
        <v>17.209082467406947</v>
      </c>
      <c r="W164">
        <v>17.328619598725297</v>
      </c>
    </row>
    <row r="166" spans="4:23">
      <c r="D166">
        <v>112215.13703894158</v>
      </c>
      <c r="E166">
        <v>111749.48350308472</v>
      </c>
      <c r="F166">
        <v>111402.43170884353</v>
      </c>
      <c r="G166">
        <v>111315.33712832928</v>
      </c>
      <c r="H166">
        <v>111498.92184381305</v>
      </c>
      <c r="I166">
        <v>111117.94534658678</v>
      </c>
      <c r="J166">
        <v>110713.63156992324</v>
      </c>
      <c r="K166">
        <v>110489.98678528714</v>
      </c>
      <c r="L166">
        <v>110051.6351021747</v>
      </c>
      <c r="M166">
        <v>110260.35241150206</v>
      </c>
      <c r="N166">
        <v>110219.8456982127</v>
      </c>
      <c r="O166">
        <v>110514.00946538913</v>
      </c>
      <c r="P166">
        <v>110749.95959930889</v>
      </c>
      <c r="Q166">
        <v>110747.85872008371</v>
      </c>
      <c r="R166">
        <v>111596.50145306997</v>
      </c>
      <c r="S166">
        <v>112220.18671354346</v>
      </c>
      <c r="T166">
        <v>112802.02609773361</v>
      </c>
      <c r="U166">
        <v>113176.85530396779</v>
      </c>
      <c r="V166">
        <v>113629.0528635985</v>
      </c>
      <c r="W166">
        <v>113975.26457571751</v>
      </c>
    </row>
  </sheetData>
  <pageMargins left="0.7" right="0.7" top="0.75" bottom="0.75" header="0.3" footer="0.3"/>
  <pageSetup paperSize="9" orientation="portrait" horizontalDpi="300" r:id="rId1"/>
  <ignoredErrors>
    <ignoredError sqref="D53:D6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Wealth_KAZ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2014-12-03T14:53:09Z</dcterms:modified>
</cp:coreProperties>
</file>