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ITA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H12" l="1"/>
  <c r="E55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<sst xmlns="http://schemas.openxmlformats.org/spreadsheetml/2006/main" count="95" uniqueCount="65">
  <si>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</si>
  <si>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</si>
  <si>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</si>
  <si>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</si>
  <si>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</si>
  <si>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</si>
  <si>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</si>
  <si>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</si>
  <si>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</si>
  <si>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</si>
  <si>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</si>
  <si>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</si>
  <si>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</si>
  <si>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</si>
  <si>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</si>
  <si>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</si>
  <si>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</si>
  <si>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</si>
  <si>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</si>
  <si>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</si>
  <si>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</si>
  <si>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</si>
  <si>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</si>
  <si>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</si>
  <si>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</si>
  <si>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</si>
  <si>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</si>
  <si>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</si>
  <si>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</si>
  <si>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</si>
  <si>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</si>
  <si>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</si>
  <si>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</si>
  <si>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</si>
  <si>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</si>
  <si>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</si>
  <si>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</si>
  <si>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</si>
  <si>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</si>
  <si>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</si>
  <si>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</si>
  <si>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</si>
  <si>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</si>
  <si>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</si>
  <si>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</si>
  <si>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</si>
  <si>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</si>
  <si>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</si>
  <si>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</si>
  <si>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</si>
  <si>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</si>
  <si>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</si>
  <si>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</si>
  <si>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</si>
  <si>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</si>
  <si>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</si>
  <si>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</si>
  <si>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</si>
  <si>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</si>
  <si>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</si>
  <si>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</si>
  <si>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</si>
  <si>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</si>
  <si>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Italy</t>
  </si>
  <si>
    <t>ITA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</si>
</sst>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Wealth_ITA!$B$54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Wealth_ITA!$D$52:$X$52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Wealth_ITA!$D$54:$X$54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2.9145416203995689</c:v>
                </c:pt>
                <c:pt idx="2">
                  <c:v>5.5831629556192475</c:v>
                </c:pt>
                <c:pt idx="3">
                  <c:v>7.3464717900658449</c:v>
                </c:pt>
                <c:pt idx="4">
                  <c:v>9.0964723427825689</c:v>
                </c:pt>
                <c:pt idx="5">
                  <c:v>11.232225659332995</c:v>
                </c:pt>
                <c:pt idx="6">
                  <c:v>13.509460476989021</c:v>
                </c:pt>
                <c:pt idx="7">
                  <c:v>15.847340125906918</c:v>
                </c:pt>
                <c:pt idx="8">
                  <c:v>18.365879472005055</c:v>
                </c:pt>
                <c:pt idx="9">
                  <c:v>20.944969819267989</c:v>
                </c:pt>
                <c:pt idx="10">
                  <c:v>23.733782683750992</c:v>
                </c:pt>
                <c:pt idx="11">
                  <c:v>26.309538713383105</c:v>
                </c:pt>
                <c:pt idx="12">
                  <c:v>28.842324705233736</c:v>
                </c:pt>
                <c:pt idx="13">
                  <c:v>30.973073986414867</c:v>
                </c:pt>
                <c:pt idx="14">
                  <c:v>33.073681821302436</c:v>
                </c:pt>
                <c:pt idx="15">
                  <c:v>35.060164027470918</c:v>
                </c:pt>
                <c:pt idx="16">
                  <c:v>37.135919372103544</c:v>
                </c:pt>
                <c:pt idx="17">
                  <c:v>39.197214152716285</c:v>
                </c:pt>
                <c:pt idx="18">
                  <c:v>40.81932101709593</c:v>
                </c:pt>
                <c:pt idx="19">
                  <c:v>41.45834331415368</c:v>
                </c:pt>
                <c:pt idx="20" formatCode="_(* #,##0.0000_);_(* \(#,##0.0000\);_(* &quot;-&quot;??_);_(@_)">
                  <c:v>42.335699780928813</c:v>
                </c:pt>
              </c:numCache>
            </c:numRef>
          </c:val>
        </c:ser>
        <c:ser>
          <c:idx val="1"/>
          <c:order val="1"/>
          <c:tx>
            <c:strRef>
              <c:f>Wealth_ITA!$B$55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Wealth_ITA!$D$52:$X$52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Wealth_ITA!$D$55:$X$55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1.4722167128931263</c:v>
                </c:pt>
                <c:pt idx="2">
                  <c:v>0.75901072492337018</c:v>
                </c:pt>
                <c:pt idx="3">
                  <c:v>1.0710526498548978</c:v>
                </c:pt>
                <c:pt idx="4">
                  <c:v>1.3495319170464981</c:v>
                </c:pt>
                <c:pt idx="5">
                  <c:v>1.3121127330824489</c:v>
                </c:pt>
                <c:pt idx="6">
                  <c:v>2.0471304891230835</c:v>
                </c:pt>
                <c:pt idx="7">
                  <c:v>2.5678895749476238</c:v>
                </c:pt>
                <c:pt idx="8">
                  <c:v>1.4365087017001343</c:v>
                </c:pt>
                <c:pt idx="9">
                  <c:v>2.2765703585465591</c:v>
                </c:pt>
                <c:pt idx="10">
                  <c:v>2.8055108433885811</c:v>
                </c:pt>
                <c:pt idx="11">
                  <c:v>3.6390492955867604</c:v>
                </c:pt>
                <c:pt idx="12">
                  <c:v>4.7694542108368987</c:v>
                </c:pt>
                <c:pt idx="13">
                  <c:v>5.9753367755598585</c:v>
                </c:pt>
                <c:pt idx="14">
                  <c:v>6.6263698874911015</c:v>
                </c:pt>
                <c:pt idx="15">
                  <c:v>6.8590511510629781</c:v>
                </c:pt>
                <c:pt idx="16">
                  <c:v>7.5775624837692623</c:v>
                </c:pt>
                <c:pt idx="17">
                  <c:v>8.1469663116825899</c:v>
                </c:pt>
                <c:pt idx="18">
                  <c:v>9.2159439345978598</c:v>
                </c:pt>
                <c:pt idx="19">
                  <c:v>9.4065653954032769</c:v>
                </c:pt>
                <c:pt idx="20">
                  <c:v>7.8490071203314304</c:v>
                </c:pt>
              </c:numCache>
            </c:numRef>
          </c:val>
        </c:ser>
        <c:ser>
          <c:idx val="2"/>
          <c:order val="2"/>
          <c:tx>
            <c:strRef>
              <c:f>Wealth_ITA!$B$56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Wealth_ITA!$D$52:$X$52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Wealth_ITA!$D$56:$X$56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-2.0384856911732419</c:v>
                </c:pt>
                <c:pt idx="2">
                  <c:v>-1.7287356868938897</c:v>
                </c:pt>
                <c:pt idx="3">
                  <c:v>-1.4063761108112804</c:v>
                </c:pt>
                <c:pt idx="4">
                  <c:v>-1.535506899838468</c:v>
                </c:pt>
                <c:pt idx="5">
                  <c:v>-2.1667959876956688</c:v>
                </c:pt>
                <c:pt idx="6">
                  <c:v>-1.4595612489602838</c:v>
                </c:pt>
                <c:pt idx="7">
                  <c:v>-0.78873392440884649</c:v>
                </c:pt>
                <c:pt idx="8">
                  <c:v>0.3459803880075718</c:v>
                </c:pt>
                <c:pt idx="9">
                  <c:v>2.0004724751417458</c:v>
                </c:pt>
                <c:pt idx="10">
                  <c:v>1.8875219852174663</c:v>
                </c:pt>
                <c:pt idx="11">
                  <c:v>1.7094918875245169</c:v>
                </c:pt>
                <c:pt idx="12">
                  <c:v>1.0639731368605521</c:v>
                </c:pt>
                <c:pt idx="13">
                  <c:v>-0.14867099866768818</c:v>
                </c:pt>
                <c:pt idx="14">
                  <c:v>-0.29013928956507229</c:v>
                </c:pt>
                <c:pt idx="15">
                  <c:v>-0.8507260478665124</c:v>
                </c:pt>
                <c:pt idx="16">
                  <c:v>-2.6488866568101788</c:v>
                </c:pt>
                <c:pt idx="17">
                  <c:v>-2.844525592773306</c:v>
                </c:pt>
                <c:pt idx="18">
                  <c:v>-2.0147488569354777</c:v>
                </c:pt>
                <c:pt idx="19">
                  <c:v>-3.5483330234530652</c:v>
                </c:pt>
                <c:pt idx="20">
                  <c:v>-2.1624658364654881</c:v>
                </c:pt>
              </c:numCache>
            </c:numRef>
          </c:val>
        </c:ser>
        <c:ser>
          <c:idx val="4"/>
          <c:order val="3"/>
          <c:tx>
            <c:strRef>
              <c:f>Wealth_ITA!$B$53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Wealth_ITA!$D$52:$X$52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Wealth_ITA!$D$53:$X$53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1.8014581290879184</c:v>
                </c:pt>
                <c:pt idx="2">
                  <c:v>2.0514065396720627</c:v>
                </c:pt>
                <c:pt idx="3">
                  <c:v>2.7679180710276974</c:v>
                </c:pt>
                <c:pt idx="4">
                  <c:v>3.4478753202238366</c:v>
                </c:pt>
                <c:pt idx="5">
                  <c:v>4.0035342345459135</c:v>
                </c:pt>
                <c:pt idx="6">
                  <c:v>5.1675690570833988</c:v>
                </c:pt>
                <c:pt idx="7">
                  <c:v>6.1975947864586267</c:v>
                </c:pt>
                <c:pt idx="8">
                  <c:v>6.1297275225367764</c:v>
                </c:pt>
                <c:pt idx="9">
                  <c:v>7.4710274232785645</c:v>
                </c:pt>
                <c:pt idx="10">
                  <c:v>8.6162045991484248</c:v>
                </c:pt>
                <c:pt idx="11">
                  <c:v>9.9141480208308153</c:v>
                </c:pt>
                <c:pt idx="12">
                  <c:v>11.398504952407862</c:v>
                </c:pt>
                <c:pt idx="13">
                  <c:v>12.8120509959458</c:v>
                </c:pt>
                <c:pt idx="14">
                  <c:v>13.850497683940532</c:v>
                </c:pt>
                <c:pt idx="15">
                  <c:v>14.555320171894692</c:v>
                </c:pt>
                <c:pt idx="16">
                  <c:v>15.599907998522644</c:v>
                </c:pt>
                <c:pt idx="17">
                  <c:v>16.569080006723681</c:v>
                </c:pt>
                <c:pt idx="18">
                  <c:v>17.787192671480611</c:v>
                </c:pt>
                <c:pt idx="19">
                  <c:v>18.067099358066496</c:v>
                </c:pt>
                <c:pt idx="20">
                  <c:v>17.248602150843162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Wealth_ITA!$D$64:$X$64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1.4913589888361667</c:v>
                </c:pt>
                <c:pt idx="2">
                  <c:v>2.2055525676802912</c:v>
                </c:pt>
                <c:pt idx="3">
                  <c:v>1.2223731356794554</c:v>
                </c:pt>
                <c:pt idx="4">
                  <c:v>3.3503306996596427</c:v>
                </c:pt>
                <c:pt idx="5">
                  <c:v>6.2667052271922596</c:v>
                </c:pt>
                <c:pt idx="6">
                  <c:v>7.4867624146885303</c:v>
                </c:pt>
                <c:pt idx="7">
                  <c:v>9.5955054680730179</c:v>
                </c:pt>
                <c:pt idx="8">
                  <c:v>11.20318773502178</c:v>
                </c:pt>
                <c:pt idx="9">
                  <c:v>12.787559920304648</c:v>
                </c:pt>
                <c:pt idx="10">
                  <c:v>16.721820474737335</c:v>
                </c:pt>
                <c:pt idx="11">
                  <c:v>18.401747443585826</c:v>
                </c:pt>
                <c:pt idx="12">
                  <c:v>18.319513567001565</c:v>
                </c:pt>
                <c:pt idx="13">
                  <c:v>17.552322385745999</c:v>
                </c:pt>
                <c:pt idx="14">
                  <c:v>18.534742615960774</c:v>
                </c:pt>
                <c:pt idx="15">
                  <c:v>18.483651297920424</c:v>
                </c:pt>
                <c:pt idx="16">
                  <c:v>20.055227229752592</c:v>
                </c:pt>
                <c:pt idx="17">
                  <c:v>20.988686613993558</c:v>
                </c:pt>
                <c:pt idx="18">
                  <c:v>18.597868900852866</c:v>
                </c:pt>
                <c:pt idx="19">
                  <c:v>11.743697101560556</c:v>
                </c:pt>
                <c:pt idx="20">
                  <c:v>12.626837442636173</c:v>
                </c:pt>
              </c:numCache>
            </c:numRef>
          </c:val>
        </c:ser>
        <c:marker val="1"/>
        <c:axId val="76098560"/>
        <c:axId val="76112640"/>
      </c:lineChart>
      <c:catAx>
        <c:axId val="7609856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112640"/>
        <c:crosses val="autoZero"/>
        <c:auto val="1"/>
        <c:lblAlgn val="ctr"/>
        <c:lblOffset val="100"/>
      </c:catAx>
      <c:valAx>
        <c:axId val="7611264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0985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Wealth_ITA!$B$40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Wealth_ITA!$D$38:$X$38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Wealth_ITA!$D$40:$X$40</c:f>
              <c:numCache>
                <c:formatCode>_(* #,##0_);_(* \(#,##0\);_(* "-"??_);_(@_)</c:formatCode>
                <c:ptCount val="21"/>
                <c:pt idx="0">
                  <c:v>77143.768012218119</c:v>
                </c:pt>
                <c:pt idx="1">
                  <c:v>79392.155238478706</c:v>
                </c:pt>
                <c:pt idx="2">
                  <c:v>81450.830290445127</c:v>
                </c:pt>
                <c:pt idx="3">
                  <c:v>82811.113167029558</c:v>
                </c:pt>
                <c:pt idx="4">
                  <c:v>84161.129533629894</c:v>
                </c:pt>
                <c:pt idx="5">
                  <c:v>85808.730117462794</c:v>
                </c:pt>
                <c:pt idx="6">
                  <c:v>87565.474862288829</c:v>
                </c:pt>
                <c:pt idx="7">
                  <c:v>89369.003315054899</c:v>
                </c:pt>
                <c:pt idx="8">
                  <c:v>91311.899465505296</c:v>
                </c:pt>
                <c:pt idx="9">
                  <c:v>93301.506939823317</c:v>
                </c:pt>
                <c:pt idx="10">
                  <c:v>95452.902266294986</c:v>
                </c:pt>
                <c:pt idx="11">
                  <c:v>97439.937522355103</c:v>
                </c:pt>
                <c:pt idx="12">
                  <c:v>99393.824072154297</c:v>
                </c:pt>
                <c:pt idx="13">
                  <c:v>101037.56435455069</c:v>
                </c:pt>
                <c:pt idx="14">
                  <c:v>102658.05238954283</c:v>
                </c:pt>
                <c:pt idx="15">
                  <c:v>104190.49961427343</c:v>
                </c:pt>
                <c:pt idx="16">
                  <c:v>105791.81550183805</c:v>
                </c:pt>
                <c:pt idx="17">
                  <c:v>107381.9759654419</c:v>
                </c:pt>
                <c:pt idx="18">
                  <c:v>108633.3303218092</c:v>
                </c:pt>
                <c:pt idx="19">
                  <c:v>109126.29620019777</c:v>
                </c:pt>
                <c:pt idx="20">
                  <c:v>109803.12203756698</c:v>
                </c:pt>
              </c:numCache>
            </c:numRef>
          </c:val>
        </c:ser>
        <c:ser>
          <c:idx val="1"/>
          <c:order val="1"/>
          <c:tx>
            <c:strRef>
              <c:f>Wealth_ITA!$B$41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Wealth_ITA!$D$38:$X$38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Wealth_ITA!$D$41:$X$41</c:f>
              <c:numCache>
                <c:formatCode>General</c:formatCode>
                <c:ptCount val="21"/>
                <c:pt idx="0">
                  <c:v>194078.61780908579</c:v>
                </c:pt>
                <c:pt idx="1">
                  <c:v>196935.8756566231</c:v>
                </c:pt>
                <c:pt idx="2">
                  <c:v>195551.6953330398</c:v>
                </c:pt>
                <c:pt idx="3">
                  <c:v>196157.30198793177</c:v>
                </c:pt>
                <c:pt idx="4">
                  <c:v>196697.77070058207</c:v>
                </c:pt>
                <c:pt idx="5">
                  <c:v>196625.14806554921</c:v>
                </c:pt>
                <c:pt idx="6">
                  <c:v>198051.66036712425</c:v>
                </c:pt>
                <c:pt idx="7">
                  <c:v>199062.34240300773</c:v>
                </c:pt>
                <c:pt idx="8">
                  <c:v>196866.57404205264</c:v>
                </c:pt>
                <c:pt idx="9">
                  <c:v>198496.9540944043</c:v>
                </c:pt>
                <c:pt idx="10">
                  <c:v>199523.51447641835</c:v>
                </c:pt>
                <c:pt idx="11">
                  <c:v>201141.23438335184</c:v>
                </c:pt>
                <c:pt idx="12">
                  <c:v>203335.10861851528</c:v>
                </c:pt>
                <c:pt idx="13">
                  <c:v>205675.46883253037</c:v>
                </c:pt>
                <c:pt idx="14">
                  <c:v>206938.98489764601</c:v>
                </c:pt>
                <c:pt idx="15">
                  <c:v>207390.56947788701</c:v>
                </c:pt>
                <c:pt idx="16">
                  <c:v>208785.04634120502</c:v>
                </c:pt>
                <c:pt idx="17">
                  <c:v>209890.1374201712</c:v>
                </c:pt>
                <c:pt idx="18">
                  <c:v>211964.79441541358</c:v>
                </c:pt>
                <c:pt idx="19">
                  <c:v>212334.74991179223</c:v>
                </c:pt>
                <c:pt idx="20">
                  <c:v>209311.86233996175</c:v>
                </c:pt>
              </c:numCache>
            </c:numRef>
          </c:val>
        </c:ser>
        <c:ser>
          <c:idx val="2"/>
          <c:order val="2"/>
          <c:tx>
            <c:strRef>
              <c:f>Wealth_ITA!$B$42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Wealth_ITA!$D$38:$X$38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Wealth_ITA!$D$42:$X$42</c:f>
              <c:numCache>
                <c:formatCode>_(* #,##0_);_(* \(#,##0\);_(* "-"??_);_(@_)</c:formatCode>
                <c:ptCount val="21"/>
                <c:pt idx="0">
                  <c:v>5721.1086098370115</c:v>
                </c:pt>
                <c:pt idx="1">
                  <c:v>5604.4846294490035</c:v>
                </c:pt>
                <c:pt idx="2">
                  <c:v>5622.2057636128002</c:v>
                </c:pt>
                <c:pt idx="3">
                  <c:v>5640.6483050746965</c:v>
                </c:pt>
                <c:pt idx="4">
                  <c:v>5633.2605923857118</c:v>
                </c:pt>
                <c:pt idx="5">
                  <c:v>5597.1438580273516</c:v>
                </c:pt>
                <c:pt idx="6">
                  <c:v>5637.6055255568999</c:v>
                </c:pt>
                <c:pt idx="7">
                  <c:v>5675.9842853789514</c:v>
                </c:pt>
                <c:pt idx="8">
                  <c:v>5740.9025236036596</c:v>
                </c:pt>
                <c:pt idx="9">
                  <c:v>5835.5578128497655</c:v>
                </c:pt>
                <c:pt idx="10">
                  <c:v>5829.0957926458541</c:v>
                </c:pt>
                <c:pt idx="11">
                  <c:v>5818.9104973986414</c:v>
                </c:pt>
                <c:pt idx="12">
                  <c:v>5781.979668576294</c:v>
                </c:pt>
                <c:pt idx="13">
                  <c:v>5712.602980531904</c:v>
                </c:pt>
                <c:pt idx="14">
                  <c:v>5704.5094259611842</c:v>
                </c:pt>
                <c:pt idx="15">
                  <c:v>5672.4376486663941</c:v>
                </c:pt>
                <c:pt idx="16">
                  <c:v>5569.5629272494207</c:v>
                </c:pt>
                <c:pt idx="17">
                  <c:v>5558.3702112398405</c:v>
                </c:pt>
                <c:pt idx="18">
                  <c:v>5605.8426395162833</c:v>
                </c:pt>
                <c:pt idx="19">
                  <c:v>5518.1046237265482</c:v>
                </c:pt>
                <c:pt idx="20">
                  <c:v>5597.3915906822003</c:v>
                </c:pt>
              </c:numCache>
            </c:numRef>
          </c:val>
        </c:ser>
        <c:overlap val="100"/>
        <c:axId val="79697408"/>
        <c:axId val="79698944"/>
      </c:barChart>
      <c:catAx>
        <c:axId val="7969740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698944"/>
        <c:crosses val="autoZero"/>
        <c:auto val="1"/>
        <c:lblAlgn val="ctr"/>
        <c:lblOffset val="100"/>
      </c:catAx>
      <c:valAx>
        <c:axId val="7969894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969740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Wealth_ITA!$B$67:$B$69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Wealth_ITA!$C$67:$C$69</c:f>
              <c:numCache>
                <c:formatCode>_(* #,##0_);_(* \(#,##0\);_(* "-"??_);_(@_)</c:formatCode>
                <c:ptCount val="3"/>
                <c:pt idx="0">
                  <c:v>31.260222225996813</c:v>
                </c:pt>
                <c:pt idx="1">
                  <c:v>66.860995980797199</c:v>
                </c:pt>
                <c:pt idx="2">
                  <c:v>1.8787817932059785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Wealth_ITA!$B$72:$B$75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Wealth_ITA!$C$72:$C$75</c:f>
              <c:numCache>
                <c:formatCode>_(* #,##0_);_(* \(#,##0\);_(* "-"??_);_(@_)</c:formatCode>
                <c:ptCount val="4"/>
                <c:pt idx="0">
                  <c:v>50.700538515565128</c:v>
                </c:pt>
                <c:pt idx="1">
                  <c:v>45.872574288484451</c:v>
                </c:pt>
                <c:pt idx="2">
                  <c:v>3.4268871959504268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15739344066863.758</v>
      </c>
      <c r="E7" s="13">
        <f t="shared" ref="E7:X7" si="0">+E8+E9+E10</f>
        <v>16029571736682.275</v>
      </c>
      <c r="F7" s="13">
        <f t="shared" si="0"/>
        <v>16079977616477.555</v>
      </c>
      <c r="G7" s="13">
        <f t="shared" si="0"/>
        <v>16204934242937.074</v>
      </c>
      <c r="H7" s="13">
        <f t="shared" si="0"/>
        <v>16320082380442.816</v>
      </c>
      <c r="I7" s="13">
        <f t="shared" si="0"/>
        <v>16408562496843.791</v>
      </c>
      <c r="J7" s="13">
        <f t="shared" si="0"/>
        <v>16583562038227.822</v>
      </c>
      <c r="K7" s="13">
        <f t="shared" si="0"/>
        <v>16731266021434.783</v>
      </c>
      <c r="L7" s="13">
        <f t="shared" si="0"/>
        <v>16709763872661.857</v>
      </c>
      <c r="M7" s="13">
        <f t="shared" si="0"/>
        <v>16927541052120.586</v>
      </c>
      <c r="N7" s="13">
        <f t="shared" si="0"/>
        <v>17141801902353.604</v>
      </c>
      <c r="O7" s="13">
        <f t="shared" si="0"/>
        <v>17411446976993.285</v>
      </c>
      <c r="P7" s="13">
        <f t="shared" si="0"/>
        <v>17739027917792.934</v>
      </c>
      <c r="Q7" s="13">
        <f t="shared" si="0"/>
        <v>18078300736513.969</v>
      </c>
      <c r="R7" s="13">
        <f t="shared" si="0"/>
        <v>18370660581957.793</v>
      </c>
      <c r="S7" s="13">
        <f t="shared" si="0"/>
        <v>18613645848213.437</v>
      </c>
      <c r="T7" s="13">
        <f t="shared" si="0"/>
        <v>18914923082920.902</v>
      </c>
      <c r="U7" s="13">
        <f t="shared" si="0"/>
        <v>19206878069402.281</v>
      </c>
      <c r="V7" s="13">
        <f t="shared" si="0"/>
        <v>19536838061860.652</v>
      </c>
      <c r="W7" s="13">
        <f t="shared" si="0"/>
        <v>19700053717890.027</v>
      </c>
      <c r="X7" s="13">
        <f t="shared" si="0"/>
        <v>19661609720969.992</v>
      </c>
    </row>
    <row r="8" spans="1:24" s="22" customFormat="1" ht="15.75">
      <c r="A8" s="19">
        <v>1</v>
      </c>
      <c r="B8" s="20" t="s">
        <v>5</v>
      </c>
      <c r="C8" s="20"/>
      <c r="D8" s="21">
        <v>4384260081113.8232</v>
      </c>
      <c r="E8" s="21">
        <v>4513925062376.1045</v>
      </c>
      <c r="F8" s="21">
        <v>4634157532802.7393</v>
      </c>
      <c r="G8" s="21">
        <v>4715059412170.0098</v>
      </c>
      <c r="H8" s="21">
        <v>4794255323625.7441</v>
      </c>
      <c r="I8" s="21">
        <v>4888355083872.0957</v>
      </c>
      <c r="J8" s="21">
        <v>4985832955101.4053</v>
      </c>
      <c r="K8" s="21">
        <v>5084050671287.8369</v>
      </c>
      <c r="L8" s="21">
        <v>5191220461324.9629</v>
      </c>
      <c r="M8" s="21">
        <v>5306399769308.7686</v>
      </c>
      <c r="N8" s="21">
        <v>5439510492551.9316</v>
      </c>
      <c r="O8" s="21">
        <v>5573488325687.5078</v>
      </c>
      <c r="P8" s="21">
        <v>5715032270946.1982</v>
      </c>
      <c r="Q8" s="21">
        <v>5846471168283.0879</v>
      </c>
      <c r="R8" s="21">
        <v>5981246384968.9033</v>
      </c>
      <c r="S8" s="21">
        <v>6112982266111.9561</v>
      </c>
      <c r="T8" s="21">
        <v>6250402622661.1465</v>
      </c>
      <c r="U8" s="21">
        <v>6388716753884.126</v>
      </c>
      <c r="V8" s="21">
        <v>6506210821668.6982</v>
      </c>
      <c r="W8" s="21">
        <v>6574712462067.2305</v>
      </c>
      <c r="X8" s="21">
        <v>6648672152422.1689</v>
      </c>
    </row>
    <row r="9" spans="1:24" s="22" customFormat="1" ht="15.75">
      <c r="A9" s="19">
        <v>2</v>
      </c>
      <c r="B9" s="20" t="s">
        <v>38</v>
      </c>
      <c r="C9" s="20"/>
      <c r="D9" s="21">
        <v>11029940053269.838</v>
      </c>
      <c r="E9" s="21">
        <v>11196997765549.627</v>
      </c>
      <c r="F9" s="21">
        <v>11125943820934.379</v>
      </c>
      <c r="G9" s="21">
        <v>11168710305083.908</v>
      </c>
      <c r="H9" s="21">
        <v>11204927257419.484</v>
      </c>
      <c r="I9" s="21">
        <v>11201349103378.982</v>
      </c>
      <c r="J9" s="21">
        <v>11276733171651.168</v>
      </c>
      <c r="K9" s="21">
        <v>11324318253325.023</v>
      </c>
      <c r="L9" s="21">
        <v>11192164365216.385</v>
      </c>
      <c r="M9" s="21">
        <v>11289251652648.975</v>
      </c>
      <c r="N9" s="21">
        <v>11370112639189.439</v>
      </c>
      <c r="O9" s="21">
        <v>11505121515423.674</v>
      </c>
      <c r="P9" s="21">
        <v>11691538366886.564</v>
      </c>
      <c r="Q9" s="21">
        <v>11901273612781.191</v>
      </c>
      <c r="R9" s="21">
        <v>12057047903377.74</v>
      </c>
      <c r="S9" s="21">
        <v>12167854824294.42</v>
      </c>
      <c r="T9" s="21">
        <v>12335458986435.711</v>
      </c>
      <c r="U9" s="21">
        <v>12487464729116.479</v>
      </c>
      <c r="V9" s="21">
        <v>12694885033470.059</v>
      </c>
      <c r="W9" s="21">
        <v>12792882879612.1</v>
      </c>
      <c r="X9" s="21">
        <v>12674010761143.949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325143932480.09821</v>
      </c>
      <c r="E10" s="21">
        <f t="shared" ref="E10:X10" si="1">+E13+E16+E19+E23</f>
        <v>318648908756.54565</v>
      </c>
      <c r="F10" s="21">
        <f t="shared" si="1"/>
        <v>319876262740.43781</v>
      </c>
      <c r="G10" s="21">
        <f t="shared" si="1"/>
        <v>321164525683.15674</v>
      </c>
      <c r="H10" s="21">
        <f t="shared" si="1"/>
        <v>320899799397.58875</v>
      </c>
      <c r="I10" s="21">
        <f t="shared" si="1"/>
        <v>318858309592.71265</v>
      </c>
      <c r="J10" s="21">
        <f t="shared" si="1"/>
        <v>320995911475.24854</v>
      </c>
      <c r="K10" s="21">
        <f t="shared" si="1"/>
        <v>322897096821.92334</v>
      </c>
      <c r="L10" s="21">
        <f t="shared" si="1"/>
        <v>326379046120.50897</v>
      </c>
      <c r="M10" s="21">
        <f t="shared" si="1"/>
        <v>331889630162.84393</v>
      </c>
      <c r="N10" s="21">
        <f t="shared" si="1"/>
        <v>332178770612.23242</v>
      </c>
      <c r="O10" s="21">
        <f t="shared" si="1"/>
        <v>332837135882.10388</v>
      </c>
      <c r="P10" s="21">
        <f t="shared" si="1"/>
        <v>332457279960.17242</v>
      </c>
      <c r="Q10" s="21">
        <f t="shared" si="1"/>
        <v>330555955449.68768</v>
      </c>
      <c r="R10" s="21">
        <f t="shared" si="1"/>
        <v>332366293611.14764</v>
      </c>
      <c r="S10" s="21">
        <f t="shared" si="1"/>
        <v>332808757807.06158</v>
      </c>
      <c r="T10" s="21">
        <f t="shared" si="1"/>
        <v>329061473824.04303</v>
      </c>
      <c r="U10" s="21">
        <f t="shared" si="1"/>
        <v>330696586401.67566</v>
      </c>
      <c r="V10" s="21">
        <f t="shared" si="1"/>
        <v>335742206721.89398</v>
      </c>
      <c r="W10" s="21">
        <f t="shared" si="1"/>
        <v>332458376210.70099</v>
      </c>
      <c r="X10" s="21">
        <f t="shared" si="1"/>
        <v>338926807403.87616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307595774529.78583</v>
      </c>
      <c r="E11" s="38">
        <f t="shared" ref="E11:X11" si="2">+E13+E16</f>
        <v>301695469598.53711</v>
      </c>
      <c r="F11" s="38">
        <f t="shared" si="2"/>
        <v>303541036956.47778</v>
      </c>
      <c r="G11" s="38">
        <f t="shared" si="2"/>
        <v>305473881748.6629</v>
      </c>
      <c r="H11" s="38">
        <f t="shared" si="2"/>
        <v>305879371441.57117</v>
      </c>
      <c r="I11" s="38">
        <f t="shared" si="2"/>
        <v>304528402770.31122</v>
      </c>
      <c r="J11" s="38">
        <f t="shared" si="2"/>
        <v>307377660622.06232</v>
      </c>
      <c r="K11" s="38">
        <f t="shared" si="2"/>
        <v>310008724888.20251</v>
      </c>
      <c r="L11" s="38">
        <f t="shared" si="2"/>
        <v>314199873291.46106</v>
      </c>
      <c r="M11" s="38">
        <f t="shared" si="2"/>
        <v>320311125248.09619</v>
      </c>
      <c r="N11" s="38">
        <f t="shared" si="2"/>
        <v>321218460187.90967</v>
      </c>
      <c r="O11" s="38">
        <f t="shared" si="2"/>
        <v>322427272570.22498</v>
      </c>
      <c r="P11" s="38">
        <f t="shared" si="2"/>
        <v>322610575100.1687</v>
      </c>
      <c r="Q11" s="38">
        <f t="shared" si="2"/>
        <v>321299251568.67737</v>
      </c>
      <c r="R11" s="38">
        <f t="shared" si="2"/>
        <v>323719038351.13354</v>
      </c>
      <c r="S11" s="38">
        <f t="shared" si="2"/>
        <v>324796934582.08215</v>
      </c>
      <c r="T11" s="38">
        <f t="shared" si="2"/>
        <v>321664149444.96594</v>
      </c>
      <c r="U11" s="38">
        <f t="shared" si="2"/>
        <v>323898926513.87952</v>
      </c>
      <c r="V11" s="38">
        <f t="shared" si="2"/>
        <v>329514285901.4566</v>
      </c>
      <c r="W11" s="38">
        <f t="shared" si="2"/>
        <v>326718173466.93799</v>
      </c>
      <c r="X11" s="38">
        <f t="shared" si="2"/>
        <v>333699424700.43982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17548157950.31237</v>
      </c>
      <c r="E12" s="38">
        <f t="shared" ref="E12:X12" si="3">+E23+E19</f>
        <v>16953439158.00853</v>
      </c>
      <c r="F12" s="38">
        <f t="shared" si="3"/>
        <v>16335225783.960001</v>
      </c>
      <c r="G12" s="38">
        <f t="shared" si="3"/>
        <v>15690643934.493845</v>
      </c>
      <c r="H12" s="38">
        <f t="shared" si="3"/>
        <v>15020427956.017567</v>
      </c>
      <c r="I12" s="38">
        <f t="shared" si="3"/>
        <v>14329906822.401449</v>
      </c>
      <c r="J12" s="38">
        <f t="shared" si="3"/>
        <v>13618250853.186232</v>
      </c>
      <c r="K12" s="38">
        <f t="shared" si="3"/>
        <v>12888371933.720827</v>
      </c>
      <c r="L12" s="38">
        <f t="shared" si="3"/>
        <v>12179172829.047924</v>
      </c>
      <c r="M12" s="38">
        <f t="shared" si="3"/>
        <v>11578504914.747719</v>
      </c>
      <c r="N12" s="38">
        <f t="shared" si="3"/>
        <v>10960310424.322752</v>
      </c>
      <c r="O12" s="38">
        <f t="shared" si="3"/>
        <v>10409863311.878914</v>
      </c>
      <c r="P12" s="38">
        <f t="shared" si="3"/>
        <v>9846704860.0037403</v>
      </c>
      <c r="Q12" s="38">
        <f t="shared" si="3"/>
        <v>9256703881.0103092</v>
      </c>
      <c r="R12" s="38">
        <f t="shared" si="3"/>
        <v>8647255260.0141048</v>
      </c>
      <c r="S12" s="38">
        <f t="shared" si="3"/>
        <v>8011823224.9794111</v>
      </c>
      <c r="T12" s="38">
        <f t="shared" si="3"/>
        <v>7397324379.0770864</v>
      </c>
      <c r="U12" s="38">
        <f t="shared" si="3"/>
        <v>6797659887.7961235</v>
      </c>
      <c r="V12" s="38">
        <f t="shared" si="3"/>
        <v>6227920820.4373722</v>
      </c>
      <c r="W12" s="38">
        <f t="shared" si="3"/>
        <v>5740202743.76299</v>
      </c>
      <c r="X12" s="38">
        <f t="shared" si="3"/>
        <v>5227382703.4363375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183718999084.43524</v>
      </c>
      <c r="E13" s="13">
        <f t="shared" ref="E13:X13" si="4">+E14+E15</f>
        <v>175143991169.92419</v>
      </c>
      <c r="F13" s="13">
        <f t="shared" si="4"/>
        <v>174314855544.60251</v>
      </c>
      <c r="G13" s="13">
        <f t="shared" si="4"/>
        <v>173572997353.52521</v>
      </c>
      <c r="H13" s="13">
        <f t="shared" si="4"/>
        <v>171303784063.17114</v>
      </c>
      <c r="I13" s="13">
        <f t="shared" si="4"/>
        <v>167278112408.6488</v>
      </c>
      <c r="J13" s="13">
        <f t="shared" si="4"/>
        <v>167452667277.13757</v>
      </c>
      <c r="K13" s="13">
        <f t="shared" si="4"/>
        <v>167409028560.01538</v>
      </c>
      <c r="L13" s="13">
        <f t="shared" si="4"/>
        <v>168925473980.0116</v>
      </c>
      <c r="M13" s="13">
        <f t="shared" si="4"/>
        <v>172362022953.38434</v>
      </c>
      <c r="N13" s="13">
        <f t="shared" si="4"/>
        <v>170594654909.93549</v>
      </c>
      <c r="O13" s="13">
        <f t="shared" si="4"/>
        <v>169121848207.06146</v>
      </c>
      <c r="P13" s="13">
        <f t="shared" si="4"/>
        <v>166623531651.81589</v>
      </c>
      <c r="Q13" s="13">
        <f t="shared" si="4"/>
        <v>162630589035.13516</v>
      </c>
      <c r="R13" s="13">
        <f t="shared" si="4"/>
        <v>162368756732.40201</v>
      </c>
      <c r="S13" s="13">
        <f t="shared" si="4"/>
        <v>160765033878.16138</v>
      </c>
      <c r="T13" s="13">
        <f t="shared" si="4"/>
        <v>154950174821.62909</v>
      </c>
      <c r="U13" s="13">
        <f t="shared" si="4"/>
        <v>154502877971.12659</v>
      </c>
      <c r="V13" s="13">
        <f t="shared" si="4"/>
        <v>157436163439.28766</v>
      </c>
      <c r="W13" s="13">
        <f t="shared" si="4"/>
        <v>151957977085.35306</v>
      </c>
      <c r="X13" s="13">
        <f t="shared" si="4"/>
        <v>156257154399.43878</v>
      </c>
    </row>
    <row r="14" spans="1:24" ht="15.75">
      <c r="A14" s="8" t="s">
        <v>43</v>
      </c>
      <c r="B14" s="2" t="s">
        <v>27</v>
      </c>
      <c r="C14" s="10"/>
      <c r="D14" s="11">
        <v>130610680346.72557</v>
      </c>
      <c r="E14" s="11">
        <v>129279699474.49867</v>
      </c>
      <c r="F14" s="11">
        <v>126868660353.49747</v>
      </c>
      <c r="G14" s="11">
        <v>124152150212.64091</v>
      </c>
      <c r="H14" s="11">
        <v>121566556223.15094</v>
      </c>
      <c r="I14" s="11">
        <v>119220975177.83304</v>
      </c>
      <c r="J14" s="11">
        <v>120071930161.71581</v>
      </c>
      <c r="K14" s="11">
        <v>119722820424.73827</v>
      </c>
      <c r="L14" s="11">
        <v>121501098147.46765</v>
      </c>
      <c r="M14" s="11">
        <v>124610356742.42395</v>
      </c>
      <c r="N14" s="11">
        <v>123104821001.70827</v>
      </c>
      <c r="O14" s="11">
        <v>121501098147.46765</v>
      </c>
      <c r="P14" s="11">
        <v>118850046082.29439</v>
      </c>
      <c r="Q14" s="11">
        <v>114977109937.69971</v>
      </c>
      <c r="R14" s="11">
        <v>114868013144.89423</v>
      </c>
      <c r="S14" s="11">
        <v>112740625685.18729</v>
      </c>
      <c r="T14" s="11">
        <v>108234928142.32079</v>
      </c>
      <c r="U14" s="11">
        <v>105845708379.88069</v>
      </c>
      <c r="V14" s="11">
        <v>109259019736.38586</v>
      </c>
      <c r="W14" s="11">
        <v>103704465627.48744</v>
      </c>
      <c r="X14" s="11">
        <v>105003481139.42235</v>
      </c>
    </row>
    <row r="15" spans="1:24" ht="15.75">
      <c r="A15" s="8" t="s">
        <v>47</v>
      </c>
      <c r="B15" s="2" t="s">
        <v>6</v>
      </c>
      <c r="C15" s="10"/>
      <c r="D15" s="11">
        <v>53108318737.709663</v>
      </c>
      <c r="E15" s="11">
        <v>45864291695.425522</v>
      </c>
      <c r="F15" s="11">
        <v>47446195191.105042</v>
      </c>
      <c r="G15" s="11">
        <v>49420847140.8843</v>
      </c>
      <c r="H15" s="11">
        <v>49737227840.020203</v>
      </c>
      <c r="I15" s="11">
        <v>48057137230.81575</v>
      </c>
      <c r="J15" s="11">
        <v>47380737115.421753</v>
      </c>
      <c r="K15" s="11">
        <v>47686208135.277107</v>
      </c>
      <c r="L15" s="11">
        <v>47424375832.543945</v>
      </c>
      <c r="M15" s="11">
        <v>47751666210.960396</v>
      </c>
      <c r="N15" s="11">
        <v>47489833908.227234</v>
      </c>
      <c r="O15" s="11">
        <v>47620750059.593811</v>
      </c>
      <c r="P15" s="11">
        <v>47773485569.521492</v>
      </c>
      <c r="Q15" s="11">
        <v>47653479097.435463</v>
      </c>
      <c r="R15" s="11">
        <v>47500743587.507782</v>
      </c>
      <c r="S15" s="11">
        <v>48024408192.974106</v>
      </c>
      <c r="T15" s="11">
        <v>46715246679.308296</v>
      </c>
      <c r="U15" s="11">
        <v>48657169591.245911</v>
      </c>
      <c r="V15" s="11">
        <v>48177143702.901787</v>
      </c>
      <c r="W15" s="11">
        <v>48253511457.865623</v>
      </c>
      <c r="X15" s="11">
        <v>51253673260.016434</v>
      </c>
    </row>
    <row r="16" spans="1:24" ht="15.75">
      <c r="A16" s="15" t="s">
        <v>44</v>
      </c>
      <c r="B16" s="10" t="s">
        <v>11</v>
      </c>
      <c r="C16" s="10"/>
      <c r="D16" s="13">
        <f>+D17+D18</f>
        <v>123876775445.35059</v>
      </c>
      <c r="E16" s="13">
        <f t="shared" ref="E16:X16" si="5">+E17+E18</f>
        <v>126551478428.61293</v>
      </c>
      <c r="F16" s="13">
        <f t="shared" si="5"/>
        <v>129226181411.87531</v>
      </c>
      <c r="G16" s="13">
        <f t="shared" si="5"/>
        <v>131900884395.13768</v>
      </c>
      <c r="H16" s="13">
        <f t="shared" si="5"/>
        <v>134575587378.40002</v>
      </c>
      <c r="I16" s="13">
        <f t="shared" si="5"/>
        <v>137250290361.66241</v>
      </c>
      <c r="J16" s="13">
        <f t="shared" si="5"/>
        <v>139924993344.92474</v>
      </c>
      <c r="K16" s="13">
        <f t="shared" si="5"/>
        <v>142599696328.18713</v>
      </c>
      <c r="L16" s="13">
        <f t="shared" si="5"/>
        <v>145274399311.44949</v>
      </c>
      <c r="M16" s="13">
        <f t="shared" si="5"/>
        <v>147949102294.71185</v>
      </c>
      <c r="N16" s="13">
        <f t="shared" si="5"/>
        <v>150623805277.97421</v>
      </c>
      <c r="O16" s="13">
        <f t="shared" si="5"/>
        <v>153305424363.16354</v>
      </c>
      <c r="P16" s="13">
        <f t="shared" si="5"/>
        <v>155987043448.35284</v>
      </c>
      <c r="Q16" s="13">
        <f t="shared" si="5"/>
        <v>158668662533.54218</v>
      </c>
      <c r="R16" s="13">
        <f t="shared" si="5"/>
        <v>161350281618.73151</v>
      </c>
      <c r="S16" s="13">
        <f t="shared" si="5"/>
        <v>164031900703.92081</v>
      </c>
      <c r="T16" s="13">
        <f t="shared" si="5"/>
        <v>166713974623.33685</v>
      </c>
      <c r="U16" s="13">
        <f t="shared" si="5"/>
        <v>169396048542.7529</v>
      </c>
      <c r="V16" s="13">
        <f t="shared" si="5"/>
        <v>172078122462.16895</v>
      </c>
      <c r="W16" s="13">
        <f t="shared" si="5"/>
        <v>174760196381.58496</v>
      </c>
      <c r="X16" s="13">
        <f t="shared" si="5"/>
        <v>177442270301.00101</v>
      </c>
    </row>
    <row r="17" spans="1:24">
      <c r="A17" s="8" t="s">
        <v>45</v>
      </c>
      <c r="B17" s="2" t="s">
        <v>7</v>
      </c>
      <c r="C17" s="2"/>
      <c r="D17" s="14">
        <v>94425375171.492416</v>
      </c>
      <c r="E17" s="14">
        <v>96789799310.466782</v>
      </c>
      <c r="F17" s="14">
        <v>99154223449.441162</v>
      </c>
      <c r="G17" s="14">
        <v>101518647588.41556</v>
      </c>
      <c r="H17" s="14">
        <v>103883071727.38992</v>
      </c>
      <c r="I17" s="14">
        <v>106247495866.36432</v>
      </c>
      <c r="J17" s="14">
        <v>108611920005.33868</v>
      </c>
      <c r="K17" s="14">
        <v>110976344144.31308</v>
      </c>
      <c r="L17" s="14">
        <v>113340768283.28746</v>
      </c>
      <c r="M17" s="14">
        <v>115705192422.26183</v>
      </c>
      <c r="N17" s="14">
        <v>118069616561.23621</v>
      </c>
      <c r="O17" s="14">
        <v>120440120471.02087</v>
      </c>
      <c r="P17" s="14">
        <v>122810624380.80551</v>
      </c>
      <c r="Q17" s="14">
        <v>125181128290.59018</v>
      </c>
      <c r="R17" s="14">
        <v>127551632200.37483</v>
      </c>
      <c r="S17" s="14">
        <v>129922136110.15948</v>
      </c>
      <c r="T17" s="14">
        <v>132293931185.28754</v>
      </c>
      <c r="U17" s="14">
        <v>134665726260.4156</v>
      </c>
      <c r="V17" s="14">
        <v>137037521335.54366</v>
      </c>
      <c r="W17" s="14">
        <v>139409316410.67169</v>
      </c>
      <c r="X17" s="14">
        <v>141781111485.79974</v>
      </c>
    </row>
    <row r="18" spans="1:24">
      <c r="A18" s="8" t="s">
        <v>46</v>
      </c>
      <c r="B18" s="2" t="s">
        <v>62</v>
      </c>
      <c r="C18" s="2"/>
      <c r="D18" s="14">
        <v>29451400273.85817</v>
      </c>
      <c r="E18" s="14">
        <v>29761679118.146149</v>
      </c>
      <c r="F18" s="14">
        <v>30071957962.434135</v>
      </c>
      <c r="G18" s="14">
        <v>30382236806.722122</v>
      </c>
      <c r="H18" s="14">
        <v>30692515651.010109</v>
      </c>
      <c r="I18" s="14">
        <v>31002794495.298088</v>
      </c>
      <c r="J18" s="14">
        <v>31313073339.586075</v>
      </c>
      <c r="K18" s="14">
        <v>31623352183.874058</v>
      </c>
      <c r="L18" s="14">
        <v>31933631028.162045</v>
      </c>
      <c r="M18" s="14">
        <v>32243909872.450027</v>
      </c>
      <c r="N18" s="14">
        <v>32554188716.738014</v>
      </c>
      <c r="O18" s="14">
        <v>32865303892.142677</v>
      </c>
      <c r="P18" s="14">
        <v>33176419067.54734</v>
      </c>
      <c r="Q18" s="14">
        <v>33487534242.952003</v>
      </c>
      <c r="R18" s="14">
        <v>33798649418.356667</v>
      </c>
      <c r="S18" s="14">
        <v>34109764593.76133</v>
      </c>
      <c r="T18" s="14">
        <v>34420043438.049316</v>
      </c>
      <c r="U18" s="14">
        <v>34730322282.337296</v>
      </c>
      <c r="V18" s="14">
        <v>35040601126.62529</v>
      </c>
      <c r="W18" s="14">
        <v>35350879970.913269</v>
      </c>
      <c r="X18" s="14">
        <v>35661158815.201256</v>
      </c>
    </row>
    <row r="19" spans="1:24" ht="15.75">
      <c r="A19" s="15" t="s">
        <v>48</v>
      </c>
      <c r="B19" s="10" t="s">
        <v>12</v>
      </c>
      <c r="C19" s="10"/>
      <c r="D19" s="13">
        <f>+D20+D21+D22</f>
        <v>17548157950.31237</v>
      </c>
      <c r="E19" s="13">
        <f t="shared" ref="E19:X19" si="6">+E20+E21+E22</f>
        <v>16953439158.00853</v>
      </c>
      <c r="F19" s="13">
        <f t="shared" si="6"/>
        <v>16335225783.960001</v>
      </c>
      <c r="G19" s="13">
        <f t="shared" si="6"/>
        <v>15690643934.493845</v>
      </c>
      <c r="H19" s="13">
        <f t="shared" si="6"/>
        <v>15020427956.017567</v>
      </c>
      <c r="I19" s="13">
        <f t="shared" si="6"/>
        <v>14329906822.401449</v>
      </c>
      <c r="J19" s="13">
        <f t="shared" si="6"/>
        <v>13618250853.186232</v>
      </c>
      <c r="K19" s="13">
        <f t="shared" si="6"/>
        <v>12888371933.720827</v>
      </c>
      <c r="L19" s="13">
        <f t="shared" si="6"/>
        <v>12179172829.047924</v>
      </c>
      <c r="M19" s="13">
        <f t="shared" si="6"/>
        <v>11578504914.747719</v>
      </c>
      <c r="N19" s="13">
        <f t="shared" si="6"/>
        <v>10960310424.322752</v>
      </c>
      <c r="O19" s="13">
        <f t="shared" si="6"/>
        <v>10409863311.878914</v>
      </c>
      <c r="P19" s="13">
        <f t="shared" si="6"/>
        <v>9846704860.0037403</v>
      </c>
      <c r="Q19" s="13">
        <f t="shared" si="6"/>
        <v>9256703881.0103092</v>
      </c>
      <c r="R19" s="13">
        <f t="shared" si="6"/>
        <v>8647255260.0141048</v>
      </c>
      <c r="S19" s="13">
        <f t="shared" si="6"/>
        <v>8011823224.9794111</v>
      </c>
      <c r="T19" s="13">
        <f t="shared" si="6"/>
        <v>7397324379.0770864</v>
      </c>
      <c r="U19" s="13">
        <f t="shared" si="6"/>
        <v>6797659887.7961235</v>
      </c>
      <c r="V19" s="13">
        <f t="shared" si="6"/>
        <v>6227920820.4373722</v>
      </c>
      <c r="W19" s="13">
        <f t="shared" si="6"/>
        <v>5740202743.76299</v>
      </c>
      <c r="X19" s="13">
        <f t="shared" si="6"/>
        <v>5227382703.4363375</v>
      </c>
    </row>
    <row r="20" spans="1:24" s="16" customFormat="1">
      <c r="A20" s="8" t="s">
        <v>59</v>
      </c>
      <c r="B20" s="2" t="s">
        <v>13</v>
      </c>
      <c r="C20" s="2"/>
      <c r="D20" s="11">
        <v>10776018151.770119</v>
      </c>
      <c r="E20" s="11">
        <v>10498691628.634508</v>
      </c>
      <c r="F20" s="11">
        <v>10210452463.333523</v>
      </c>
      <c r="G20" s="11">
        <v>9919486820.5020103</v>
      </c>
      <c r="H20" s="11">
        <v>9619385963.2335052</v>
      </c>
      <c r="I20" s="11">
        <v>9293703173.1799927</v>
      </c>
      <c r="J20" s="11">
        <v>8940377401.6294804</v>
      </c>
      <c r="K20" s="11">
        <v>8555752071.951149</v>
      </c>
      <c r="L20" s="11">
        <v>8186999621.2512016</v>
      </c>
      <c r="M20" s="11">
        <v>7898874900.6860628</v>
      </c>
      <c r="N20" s="11">
        <v>7577419833.8156834</v>
      </c>
      <c r="O20" s="11">
        <v>7299857689.1650915</v>
      </c>
      <c r="P20" s="11">
        <v>6998727872.740654</v>
      </c>
      <c r="Q20" s="11">
        <v>6658257072.4841776</v>
      </c>
      <c r="R20" s="11">
        <v>6280701633.683363</v>
      </c>
      <c r="S20" s="11">
        <v>5861267668.3147869</v>
      </c>
      <c r="T20" s="11">
        <v>5442728223.1977386</v>
      </c>
      <c r="U20" s="11">
        <v>5017364539.4626551</v>
      </c>
      <c r="V20" s="11">
        <v>4613570692.6758718</v>
      </c>
      <c r="W20" s="11">
        <v>4269305073.2797203</v>
      </c>
      <c r="X20" s="11">
        <v>3907167259.0301208</v>
      </c>
    </row>
    <row r="21" spans="1:24" s="16" customFormat="1">
      <c r="A21" s="8" t="s">
        <v>60</v>
      </c>
      <c r="B21" s="2" t="s">
        <v>14</v>
      </c>
      <c r="C21" s="2"/>
      <c r="D21" s="11">
        <v>6661086674.0235157</v>
      </c>
      <c r="E21" s="11">
        <v>6351018181.7475042</v>
      </c>
      <c r="F21" s="11">
        <v>6027331294.4416389</v>
      </c>
      <c r="G21" s="11">
        <v>5678516315.1224127</v>
      </c>
      <c r="H21" s="11">
        <v>5310474104.7465858</v>
      </c>
      <c r="I21" s="11">
        <v>4946946572.4179058</v>
      </c>
      <c r="J21" s="11">
        <v>4589660451.1900425</v>
      </c>
      <c r="K21" s="11">
        <v>4246052996.4489608</v>
      </c>
      <c r="L21" s="11">
        <v>3907046710.6844583</v>
      </c>
      <c r="M21" s="11">
        <v>3595379931.4801993</v>
      </c>
      <c r="N21" s="11">
        <v>3298747201.8721004</v>
      </c>
      <c r="O21" s="11">
        <v>3026921552.4882984</v>
      </c>
      <c r="P21" s="11">
        <v>2766135139.3256426</v>
      </c>
      <c r="Q21" s="11">
        <v>2518510209.5145974</v>
      </c>
      <c r="R21" s="11">
        <v>2287363884.8754873</v>
      </c>
      <c r="S21" s="11">
        <v>2072089809.8067474</v>
      </c>
      <c r="T21" s="11">
        <v>1876290449.9412031</v>
      </c>
      <c r="U21" s="11">
        <v>1703193759.6827605</v>
      </c>
      <c r="V21" s="11">
        <v>1538140195.6142035</v>
      </c>
      <c r="W21" s="11">
        <v>1395236450.0410149</v>
      </c>
      <c r="X21" s="11">
        <v>1245323944.5482817</v>
      </c>
    </row>
    <row r="22" spans="1:24" s="16" customFormat="1">
      <c r="A22" s="8" t="s">
        <v>61</v>
      </c>
      <c r="B22" s="2" t="s">
        <v>15</v>
      </c>
      <c r="C22" s="2"/>
      <c r="D22" s="11">
        <v>111053124.51873806</v>
      </c>
      <c r="E22" s="11">
        <v>103729347.6265187</v>
      </c>
      <c r="F22" s="11">
        <v>97442026.184839711</v>
      </c>
      <c r="G22" s="11">
        <v>92640798.86942032</v>
      </c>
      <c r="H22" s="11">
        <v>90567888.037476063</v>
      </c>
      <c r="I22" s="11">
        <v>89257076.803550795</v>
      </c>
      <c r="J22" s="11">
        <v>88213000.366709337</v>
      </c>
      <c r="K22" s="11">
        <v>86566865.320717573</v>
      </c>
      <c r="L22" s="11">
        <v>85126497.112264454</v>
      </c>
      <c r="M22" s="11">
        <v>84250082.581456244</v>
      </c>
      <c r="N22" s="11">
        <v>84143388.634968132</v>
      </c>
      <c r="O22" s="11">
        <v>83084070.2255245</v>
      </c>
      <c r="P22" s="11">
        <v>81841847.937445462</v>
      </c>
      <c r="Q22" s="11">
        <v>79936599.011534467</v>
      </c>
      <c r="R22" s="11">
        <v>79189741.455254123</v>
      </c>
      <c r="S22" s="11">
        <v>78465746.857877031</v>
      </c>
      <c r="T22" s="11">
        <v>78305705.938144863</v>
      </c>
      <c r="U22" s="11">
        <v>77101588.650707722</v>
      </c>
      <c r="V22" s="11">
        <v>76209932.147297353</v>
      </c>
      <c r="W22" s="11">
        <v>75661220.442254603</v>
      </c>
      <c r="X22" s="11">
        <v>74891499.85793452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1453345974846.6069</v>
      </c>
      <c r="E35" s="11">
        <v>1475636440762.4021</v>
      </c>
      <c r="F35" s="11">
        <v>1487042286099.8579</v>
      </c>
      <c r="G35" s="11">
        <v>1473834140650.873</v>
      </c>
      <c r="H35" s="11">
        <v>1505549451081.3701</v>
      </c>
      <c r="I35" s="11">
        <v>1548110785400.875</v>
      </c>
      <c r="J35" s="11">
        <v>1565068494875.124</v>
      </c>
      <c r="K35" s="11">
        <v>1594370501251.6951</v>
      </c>
      <c r="L35" s="11">
        <v>1616712824560.71</v>
      </c>
      <c r="M35" s="11">
        <v>1640386018158.1431</v>
      </c>
      <c r="N35" s="11">
        <v>1700968551515.6311</v>
      </c>
      <c r="O35" s="11">
        <v>1731895810303.0229</v>
      </c>
      <c r="P35" s="11">
        <v>1739759486470.5869</v>
      </c>
      <c r="Q35" s="11">
        <v>1739465053615.7739</v>
      </c>
      <c r="R35" s="11">
        <v>1766110545150.6621</v>
      </c>
      <c r="S35" s="11">
        <v>1777693953647.4651</v>
      </c>
      <c r="T35" s="11">
        <v>1813888335777.6489</v>
      </c>
      <c r="U35" s="11">
        <v>1840774356397.5049</v>
      </c>
      <c r="V35" s="11">
        <v>1816416648519.9331</v>
      </c>
      <c r="W35" s="11">
        <v>1721646308270.209</v>
      </c>
      <c r="X35" s="11">
        <v>1743956586931.073</v>
      </c>
    </row>
    <row r="36" spans="1:24" ht="15.75">
      <c r="A36" s="25">
        <v>5</v>
      </c>
      <c r="B36" s="9" t="s">
        <v>9</v>
      </c>
      <c r="C36" s="10"/>
      <c r="D36" s="11">
        <v>56832329.999999985</v>
      </c>
      <c r="E36" s="11">
        <v>56856059</v>
      </c>
      <c r="F36" s="11">
        <v>56895153.999999993</v>
      </c>
      <c r="G36" s="11">
        <v>56937520.000000015</v>
      </c>
      <c r="H36" s="11">
        <v>56965196.999999993</v>
      </c>
      <c r="I36" s="11">
        <v>56968039.000000007</v>
      </c>
      <c r="J36" s="11">
        <v>56938342.000000007</v>
      </c>
      <c r="K36" s="11">
        <v>56888299.999999993</v>
      </c>
      <c r="L36" s="11">
        <v>56851522</v>
      </c>
      <c r="M36" s="11">
        <v>56873676.999999985</v>
      </c>
      <c r="N36" s="11">
        <v>56986329</v>
      </c>
      <c r="O36" s="11">
        <v>57199219.000000007</v>
      </c>
      <c r="P36" s="11">
        <v>57498867</v>
      </c>
      <c r="Q36" s="11">
        <v>57864332.000000007</v>
      </c>
      <c r="R36" s="11">
        <v>58263782.000000007</v>
      </c>
      <c r="S36" s="11">
        <v>58671205.999999993</v>
      </c>
      <c r="T36" s="11">
        <v>59082100.000000007</v>
      </c>
      <c r="U36" s="11">
        <v>59495243</v>
      </c>
      <c r="V36" s="11">
        <v>59891478.999999993</v>
      </c>
      <c r="W36" s="11">
        <v>60248654</v>
      </c>
      <c r="X36" s="11">
        <v>60550848.000000007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276943.49443114089</v>
      </c>
      <c r="E39" s="11">
        <f t="shared" si="8"/>
        <v>281932.51552455081</v>
      </c>
      <c r="F39" s="11">
        <f t="shared" si="8"/>
        <v>282624.73138709768</v>
      </c>
      <c r="G39" s="11">
        <f t="shared" si="8"/>
        <v>284609.06346003601</v>
      </c>
      <c r="H39" s="11">
        <f t="shared" si="8"/>
        <v>286492.16082659765</v>
      </c>
      <c r="I39" s="11">
        <f t="shared" si="8"/>
        <v>288031.02204103937</v>
      </c>
      <c r="J39" s="11">
        <f t="shared" si="8"/>
        <v>291254.74075497</v>
      </c>
      <c r="K39" s="11">
        <f t="shared" si="8"/>
        <v>294107.3300034416</v>
      </c>
      <c r="L39" s="11">
        <f t="shared" si="8"/>
        <v>293919.37603116164</v>
      </c>
      <c r="M39" s="11">
        <f t="shared" si="8"/>
        <v>297634.01884707739</v>
      </c>
      <c r="N39" s="11">
        <f t="shared" si="8"/>
        <v>300805.51253535919</v>
      </c>
      <c r="O39" s="11">
        <f t="shared" si="8"/>
        <v>304400.08240310557</v>
      </c>
      <c r="P39" s="11">
        <f t="shared" si="8"/>
        <v>308510.91235924588</v>
      </c>
      <c r="Q39" s="11">
        <f t="shared" si="8"/>
        <v>312425.63616761297</v>
      </c>
      <c r="R39" s="11">
        <f t="shared" si="8"/>
        <v>315301.54671315005</v>
      </c>
      <c r="S39" s="11">
        <f t="shared" si="8"/>
        <v>317253.50674082682</v>
      </c>
      <c r="T39" s="11">
        <f t="shared" si="8"/>
        <v>320146.42477029253</v>
      </c>
      <c r="U39" s="11">
        <f t="shared" si="8"/>
        <v>322830.48359685298</v>
      </c>
      <c r="V39" s="11">
        <f t="shared" si="8"/>
        <v>326203.96737673908</v>
      </c>
      <c r="W39" s="11">
        <f t="shared" si="8"/>
        <v>326979.15073571645</v>
      </c>
      <c r="X39" s="11">
        <f t="shared" si="8"/>
        <v>324712.37596821086</v>
      </c>
    </row>
    <row r="40" spans="1:24" ht="15.75">
      <c r="B40" s="20" t="s">
        <v>5</v>
      </c>
      <c r="C40" s="7"/>
      <c r="D40" s="11">
        <f t="shared" ref="D40:X40" si="9">+D8/D36</f>
        <v>77143.768012218119</v>
      </c>
      <c r="E40" s="11">
        <f t="shared" si="9"/>
        <v>79392.155238478706</v>
      </c>
      <c r="F40" s="11">
        <f t="shared" si="9"/>
        <v>81450.830290445127</v>
      </c>
      <c r="G40" s="11">
        <f t="shared" si="9"/>
        <v>82811.113167029558</v>
      </c>
      <c r="H40" s="11">
        <f t="shared" si="9"/>
        <v>84161.129533629894</v>
      </c>
      <c r="I40" s="11">
        <f t="shared" si="9"/>
        <v>85808.730117462794</v>
      </c>
      <c r="J40" s="11">
        <f t="shared" si="9"/>
        <v>87565.474862288829</v>
      </c>
      <c r="K40" s="11">
        <f t="shared" si="9"/>
        <v>89369.003315054899</v>
      </c>
      <c r="L40" s="11">
        <f t="shared" si="9"/>
        <v>91311.899465505296</v>
      </c>
      <c r="M40" s="11">
        <f t="shared" si="9"/>
        <v>93301.506939823317</v>
      </c>
      <c r="N40" s="11">
        <f t="shared" si="9"/>
        <v>95452.902266294986</v>
      </c>
      <c r="O40" s="11">
        <f t="shared" si="9"/>
        <v>97439.937522355103</v>
      </c>
      <c r="P40" s="11">
        <f t="shared" si="9"/>
        <v>99393.824072154297</v>
      </c>
      <c r="Q40" s="11">
        <f t="shared" si="9"/>
        <v>101037.56435455069</v>
      </c>
      <c r="R40" s="11">
        <f t="shared" si="9"/>
        <v>102658.05238954283</v>
      </c>
      <c r="S40" s="11">
        <f t="shared" si="9"/>
        <v>104190.49961427343</v>
      </c>
      <c r="T40" s="11">
        <f t="shared" si="9"/>
        <v>105791.81550183805</v>
      </c>
      <c r="U40" s="11">
        <f t="shared" si="9"/>
        <v>107381.9759654419</v>
      </c>
      <c r="V40" s="11">
        <f t="shared" si="9"/>
        <v>108633.3303218092</v>
      </c>
      <c r="W40" s="11">
        <f t="shared" si="9"/>
        <v>109126.29620019777</v>
      </c>
      <c r="X40" s="11">
        <f t="shared" si="9"/>
        <v>109803.12203756698</v>
      </c>
    </row>
    <row r="41" spans="1:24" ht="15.75">
      <c r="B41" s="20" t="s">
        <v>38</v>
      </c>
      <c r="C41" s="7"/>
      <c r="D41" s="37">
        <f>+D9/D36</f>
        <v>194078.61780908579</v>
      </c>
      <c r="E41" s="37">
        <f t="shared" ref="E41:X41" si="10">+E9/E36</f>
        <v>196935.8756566231</v>
      </c>
      <c r="F41" s="37">
        <f t="shared" si="10"/>
        <v>195551.6953330398</v>
      </c>
      <c r="G41" s="37">
        <f t="shared" si="10"/>
        <v>196157.30198793177</v>
      </c>
      <c r="H41" s="37">
        <f t="shared" si="10"/>
        <v>196697.77070058207</v>
      </c>
      <c r="I41" s="37">
        <f t="shared" si="10"/>
        <v>196625.14806554921</v>
      </c>
      <c r="J41" s="37">
        <f t="shared" si="10"/>
        <v>198051.66036712425</v>
      </c>
      <c r="K41" s="37">
        <f t="shared" si="10"/>
        <v>199062.34240300773</v>
      </c>
      <c r="L41" s="37">
        <f t="shared" si="10"/>
        <v>196866.57404205264</v>
      </c>
      <c r="M41" s="37">
        <f t="shared" si="10"/>
        <v>198496.9540944043</v>
      </c>
      <c r="N41" s="37">
        <f t="shared" si="10"/>
        <v>199523.51447641835</v>
      </c>
      <c r="O41" s="37">
        <f t="shared" si="10"/>
        <v>201141.23438335184</v>
      </c>
      <c r="P41" s="37">
        <f t="shared" si="10"/>
        <v>203335.10861851528</v>
      </c>
      <c r="Q41" s="37">
        <f t="shared" si="10"/>
        <v>205675.46883253037</v>
      </c>
      <c r="R41" s="37">
        <f t="shared" si="10"/>
        <v>206938.98489764601</v>
      </c>
      <c r="S41" s="37">
        <f t="shared" si="10"/>
        <v>207390.56947788701</v>
      </c>
      <c r="T41" s="37">
        <f t="shared" si="10"/>
        <v>208785.04634120502</v>
      </c>
      <c r="U41" s="37">
        <f t="shared" si="10"/>
        <v>209890.1374201712</v>
      </c>
      <c r="V41" s="37">
        <f t="shared" si="10"/>
        <v>211964.79441541358</v>
      </c>
      <c r="W41" s="37">
        <f t="shared" si="10"/>
        <v>212334.74991179223</v>
      </c>
      <c r="X41" s="37">
        <f t="shared" si="10"/>
        <v>209311.86233996175</v>
      </c>
    </row>
    <row r="42" spans="1:24" ht="15.75">
      <c r="B42" s="20" t="s">
        <v>10</v>
      </c>
      <c r="C42" s="9"/>
      <c r="D42" s="11">
        <f t="shared" ref="D42:X42" si="11">+D10/D36</f>
        <v>5721.1086098370115</v>
      </c>
      <c r="E42" s="11">
        <f t="shared" si="11"/>
        <v>5604.4846294490035</v>
      </c>
      <c r="F42" s="11">
        <f t="shared" si="11"/>
        <v>5622.2057636128002</v>
      </c>
      <c r="G42" s="11">
        <f t="shared" si="11"/>
        <v>5640.6483050746965</v>
      </c>
      <c r="H42" s="11">
        <f t="shared" si="11"/>
        <v>5633.2605923857118</v>
      </c>
      <c r="I42" s="11">
        <f t="shared" si="11"/>
        <v>5597.1438580273516</v>
      </c>
      <c r="J42" s="11">
        <f t="shared" si="11"/>
        <v>5637.6055255568999</v>
      </c>
      <c r="K42" s="11">
        <f t="shared" si="11"/>
        <v>5675.9842853789514</v>
      </c>
      <c r="L42" s="11">
        <f t="shared" si="11"/>
        <v>5740.9025236036596</v>
      </c>
      <c r="M42" s="11">
        <f t="shared" si="11"/>
        <v>5835.5578128497655</v>
      </c>
      <c r="N42" s="11">
        <f t="shared" si="11"/>
        <v>5829.0957926458541</v>
      </c>
      <c r="O42" s="11">
        <f t="shared" si="11"/>
        <v>5818.9104973986414</v>
      </c>
      <c r="P42" s="11">
        <f t="shared" si="11"/>
        <v>5781.979668576294</v>
      </c>
      <c r="Q42" s="11">
        <f t="shared" si="11"/>
        <v>5712.602980531904</v>
      </c>
      <c r="R42" s="11">
        <f t="shared" si="11"/>
        <v>5704.5094259611842</v>
      </c>
      <c r="S42" s="11">
        <f t="shared" si="11"/>
        <v>5672.4376486663941</v>
      </c>
      <c r="T42" s="11">
        <f t="shared" si="11"/>
        <v>5569.5629272494207</v>
      </c>
      <c r="U42" s="11">
        <f t="shared" si="11"/>
        <v>5558.3702112398405</v>
      </c>
      <c r="V42" s="11">
        <f t="shared" si="11"/>
        <v>5605.8426395162833</v>
      </c>
      <c r="W42" s="11">
        <f t="shared" si="11"/>
        <v>5518.1046237265482</v>
      </c>
      <c r="X42" s="11">
        <f t="shared" si="11"/>
        <v>5597.3915906822003</v>
      </c>
    </row>
    <row r="43" spans="1:24" ht="15.75">
      <c r="B43" s="26" t="s">
        <v>32</v>
      </c>
      <c r="C43" s="9"/>
      <c r="D43" s="11">
        <f t="shared" ref="D43:X43" si="12">+D11/D36</f>
        <v>5412.3379162843739</v>
      </c>
      <c r="E43" s="11">
        <f t="shared" si="12"/>
        <v>5306.302879672633</v>
      </c>
      <c r="F43" s="11">
        <f t="shared" si="12"/>
        <v>5335.0947421018991</v>
      </c>
      <c r="G43" s="11">
        <f t="shared" si="12"/>
        <v>5365.0717795341779</v>
      </c>
      <c r="H43" s="11">
        <f t="shared" si="12"/>
        <v>5369.5833166621223</v>
      </c>
      <c r="I43" s="11">
        <f t="shared" si="12"/>
        <v>5345.600938981087</v>
      </c>
      <c r="J43" s="11">
        <f t="shared" si="12"/>
        <v>5398.430123273738</v>
      </c>
      <c r="K43" s="11">
        <f t="shared" si="12"/>
        <v>5449.428527275425</v>
      </c>
      <c r="L43" s="11">
        <f t="shared" si="12"/>
        <v>5526.6747879056093</v>
      </c>
      <c r="M43" s="11">
        <f t="shared" si="12"/>
        <v>5631.9749688084394</v>
      </c>
      <c r="N43" s="11">
        <f t="shared" si="12"/>
        <v>5636.7635154724503</v>
      </c>
      <c r="O43" s="11">
        <f t="shared" si="12"/>
        <v>5636.9173951522826</v>
      </c>
      <c r="P43" s="11">
        <f t="shared" si="12"/>
        <v>5610.7292531550002</v>
      </c>
      <c r="Q43" s="11">
        <f t="shared" si="12"/>
        <v>5552.6304454474184</v>
      </c>
      <c r="R43" s="11">
        <f t="shared" si="12"/>
        <v>5556.0938071464961</v>
      </c>
      <c r="S43" s="11">
        <f t="shared" si="12"/>
        <v>5535.8830459711735</v>
      </c>
      <c r="T43" s="11">
        <f t="shared" si="12"/>
        <v>5444.3587727072309</v>
      </c>
      <c r="U43" s="11">
        <f t="shared" si="12"/>
        <v>5444.1146918902323</v>
      </c>
      <c r="V43" s="11">
        <f t="shared" si="12"/>
        <v>5501.8558800569381</v>
      </c>
      <c r="W43" s="11">
        <f t="shared" si="12"/>
        <v>5422.8294206695136</v>
      </c>
      <c r="X43" s="11">
        <f t="shared" si="12"/>
        <v>5511.0611283336575</v>
      </c>
    </row>
    <row r="44" spans="1:24" ht="15.75">
      <c r="B44" s="26" t="s">
        <v>33</v>
      </c>
      <c r="C44" s="9"/>
      <c r="D44" s="11">
        <f t="shared" ref="D44:X44" si="13">+D12/D36</f>
        <v>308.77069355263762</v>
      </c>
      <c r="E44" s="11">
        <f t="shared" si="13"/>
        <v>298.18174977637</v>
      </c>
      <c r="F44" s="11">
        <f t="shared" si="13"/>
        <v>287.11102151090063</v>
      </c>
      <c r="G44" s="11">
        <f t="shared" si="13"/>
        <v>275.57652554051953</v>
      </c>
      <c r="H44" s="11">
        <f t="shared" si="13"/>
        <v>263.67727572358905</v>
      </c>
      <c r="I44" s="11">
        <f t="shared" si="13"/>
        <v>251.54291904626464</v>
      </c>
      <c r="J44" s="11">
        <f t="shared" si="13"/>
        <v>239.1754022831615</v>
      </c>
      <c r="K44" s="11">
        <f t="shared" si="13"/>
        <v>226.55575810352619</v>
      </c>
      <c r="L44" s="11">
        <f t="shared" si="13"/>
        <v>214.22773569805085</v>
      </c>
      <c r="M44" s="11">
        <f t="shared" si="13"/>
        <v>203.5828440413255</v>
      </c>
      <c r="N44" s="11">
        <f t="shared" si="13"/>
        <v>192.33227717340333</v>
      </c>
      <c r="O44" s="11">
        <f t="shared" si="13"/>
        <v>181.99310224635957</v>
      </c>
      <c r="P44" s="11">
        <f t="shared" si="13"/>
        <v>171.25041542129412</v>
      </c>
      <c r="Q44" s="11">
        <f t="shared" si="13"/>
        <v>159.97253508448534</v>
      </c>
      <c r="R44" s="11">
        <f t="shared" si="13"/>
        <v>148.4156188146884</v>
      </c>
      <c r="S44" s="11">
        <f t="shared" si="13"/>
        <v>136.55460269522007</v>
      </c>
      <c r="T44" s="11">
        <f t="shared" si="13"/>
        <v>125.20415454218936</v>
      </c>
      <c r="U44" s="11">
        <f t="shared" si="13"/>
        <v>114.25551934960789</v>
      </c>
      <c r="V44" s="11">
        <f t="shared" si="13"/>
        <v>103.98675945934434</v>
      </c>
      <c r="W44" s="11">
        <f t="shared" si="13"/>
        <v>95.275203057034105</v>
      </c>
      <c r="X44" s="11">
        <f t="shared" si="13"/>
        <v>86.330462348542781</v>
      </c>
    </row>
    <row r="45" spans="1:24" ht="15.75">
      <c r="B45" s="10" t="s">
        <v>31</v>
      </c>
      <c r="C45" s="9"/>
      <c r="D45" s="11">
        <f t="shared" ref="D45:X45" si="14">+D13/D36</f>
        <v>3232.6494283172146</v>
      </c>
      <c r="E45" s="11">
        <f t="shared" si="14"/>
        <v>3080.4806778803327</v>
      </c>
      <c r="F45" s="11">
        <f t="shared" si="14"/>
        <v>3063.79090817827</v>
      </c>
      <c r="G45" s="11">
        <f t="shared" si="14"/>
        <v>3048.4818684327165</v>
      </c>
      <c r="H45" s="11">
        <f t="shared" si="14"/>
        <v>3007.1656570093346</v>
      </c>
      <c r="I45" s="11">
        <f t="shared" si="14"/>
        <v>2936.3501946880915</v>
      </c>
      <c r="J45" s="11">
        <f t="shared" si="14"/>
        <v>2940.9473721088953</v>
      </c>
      <c r="K45" s="11">
        <f t="shared" si="14"/>
        <v>2942.7672923960708</v>
      </c>
      <c r="L45" s="11">
        <f t="shared" si="14"/>
        <v>2971.3447949557376</v>
      </c>
      <c r="M45" s="11">
        <f t="shared" si="14"/>
        <v>3030.611559604004</v>
      </c>
      <c r="N45" s="11">
        <f t="shared" si="14"/>
        <v>2993.6066755578427</v>
      </c>
      <c r="O45" s="11">
        <f t="shared" si="14"/>
        <v>2956.71603850153</v>
      </c>
      <c r="P45" s="11">
        <f t="shared" si="14"/>
        <v>2897.8576508614665</v>
      </c>
      <c r="Q45" s="11">
        <f t="shared" si="14"/>
        <v>2810.5498398414957</v>
      </c>
      <c r="R45" s="11">
        <f t="shared" si="14"/>
        <v>2786.7871112864245</v>
      </c>
      <c r="S45" s="11">
        <f t="shared" si="14"/>
        <v>2740.1010621489763</v>
      </c>
      <c r="T45" s="11">
        <f t="shared" si="14"/>
        <v>2622.6247005713926</v>
      </c>
      <c r="U45" s="11">
        <f t="shared" si="14"/>
        <v>2596.8946453605809</v>
      </c>
      <c r="V45" s="11">
        <f t="shared" si="14"/>
        <v>2628.6905260644453</v>
      </c>
      <c r="W45" s="11">
        <f t="shared" si="14"/>
        <v>2522.1804471408282</v>
      </c>
      <c r="X45" s="11">
        <f t="shared" si="14"/>
        <v>2580.5939893597983</v>
      </c>
    </row>
    <row r="46" spans="1:24" ht="15.75">
      <c r="B46" s="10" t="s">
        <v>11</v>
      </c>
      <c r="C46" s="9"/>
      <c r="D46" s="11">
        <f t="shared" ref="D46:X46" si="15">+D16/D36</f>
        <v>2179.6884879671593</v>
      </c>
      <c r="E46" s="11">
        <f t="shared" si="15"/>
        <v>2225.8222017923003</v>
      </c>
      <c r="F46" s="11">
        <f t="shared" si="15"/>
        <v>2271.3038339236296</v>
      </c>
      <c r="G46" s="11">
        <f t="shared" si="15"/>
        <v>2316.589911101461</v>
      </c>
      <c r="H46" s="11">
        <f t="shared" si="15"/>
        <v>2362.4176596527882</v>
      </c>
      <c r="I46" s="11">
        <f t="shared" si="15"/>
        <v>2409.2507442929955</v>
      </c>
      <c r="J46" s="11">
        <f t="shared" si="15"/>
        <v>2457.4827511648427</v>
      </c>
      <c r="K46" s="11">
        <f t="shared" si="15"/>
        <v>2506.6612348793542</v>
      </c>
      <c r="L46" s="11">
        <f t="shared" si="15"/>
        <v>2555.3299929498721</v>
      </c>
      <c r="M46" s="11">
        <f t="shared" si="15"/>
        <v>2601.3634092044354</v>
      </c>
      <c r="N46" s="11">
        <f t="shared" si="15"/>
        <v>2643.1568399146086</v>
      </c>
      <c r="O46" s="11">
        <f t="shared" si="15"/>
        <v>2680.201356650753</v>
      </c>
      <c r="P46" s="11">
        <f t="shared" si="15"/>
        <v>2712.8716022935346</v>
      </c>
      <c r="Q46" s="11">
        <f t="shared" si="15"/>
        <v>2742.0806056059223</v>
      </c>
      <c r="R46" s="11">
        <f t="shared" si="15"/>
        <v>2769.3066958600712</v>
      </c>
      <c r="S46" s="11">
        <f t="shared" si="15"/>
        <v>2795.7819838221976</v>
      </c>
      <c r="T46" s="11">
        <f t="shared" si="15"/>
        <v>2821.7340721358387</v>
      </c>
      <c r="U46" s="11">
        <f t="shared" si="15"/>
        <v>2847.220046529651</v>
      </c>
      <c r="V46" s="11">
        <f t="shared" si="15"/>
        <v>2873.1653539924932</v>
      </c>
      <c r="W46" s="11">
        <f t="shared" si="15"/>
        <v>2900.6489735286859</v>
      </c>
      <c r="X46" s="11">
        <f t="shared" si="15"/>
        <v>2930.4671389738587</v>
      </c>
    </row>
    <row r="47" spans="1:24" ht="15.75">
      <c r="B47" s="10" t="s">
        <v>12</v>
      </c>
      <c r="C47" s="9"/>
      <c r="D47" s="11">
        <f t="shared" ref="D47:X47" si="16">+D19/D36</f>
        <v>308.77069355263762</v>
      </c>
      <c r="E47" s="11">
        <f t="shared" si="16"/>
        <v>298.18174977637</v>
      </c>
      <c r="F47" s="11">
        <f t="shared" si="16"/>
        <v>287.11102151090063</v>
      </c>
      <c r="G47" s="11">
        <f t="shared" si="16"/>
        <v>275.57652554051953</v>
      </c>
      <c r="H47" s="11">
        <f t="shared" si="16"/>
        <v>263.67727572358905</v>
      </c>
      <c r="I47" s="11">
        <f t="shared" si="16"/>
        <v>251.54291904626464</v>
      </c>
      <c r="J47" s="11">
        <f t="shared" si="16"/>
        <v>239.1754022831615</v>
      </c>
      <c r="K47" s="11">
        <f t="shared" si="16"/>
        <v>226.55575810352619</v>
      </c>
      <c r="L47" s="11">
        <f t="shared" si="16"/>
        <v>214.22773569805085</v>
      </c>
      <c r="M47" s="11">
        <f t="shared" si="16"/>
        <v>203.5828440413255</v>
      </c>
      <c r="N47" s="11">
        <f t="shared" si="16"/>
        <v>192.33227717340333</v>
      </c>
      <c r="O47" s="11">
        <f t="shared" si="16"/>
        <v>181.99310224635957</v>
      </c>
      <c r="P47" s="11">
        <f t="shared" si="16"/>
        <v>171.25041542129412</v>
      </c>
      <c r="Q47" s="11">
        <f t="shared" si="16"/>
        <v>159.97253508448534</v>
      </c>
      <c r="R47" s="11">
        <f t="shared" si="16"/>
        <v>148.4156188146884</v>
      </c>
      <c r="S47" s="11">
        <f t="shared" si="16"/>
        <v>136.55460269522007</v>
      </c>
      <c r="T47" s="11">
        <f t="shared" si="16"/>
        <v>125.20415454218936</v>
      </c>
      <c r="U47" s="11">
        <f t="shared" si="16"/>
        <v>114.25551934960789</v>
      </c>
      <c r="V47" s="11">
        <f t="shared" si="16"/>
        <v>103.98675945934434</v>
      </c>
      <c r="W47" s="11">
        <f t="shared" si="16"/>
        <v>95.275203057034105</v>
      </c>
      <c r="X47" s="11">
        <f t="shared" si="16"/>
        <v>86.330462348542781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25572.521394892789</v>
      </c>
      <c r="E50" s="11">
        <f t="shared" ref="E50:X50" si="18">+E35/E36</f>
        <v>25953.899491387576</v>
      </c>
      <c r="F50" s="11">
        <f t="shared" si="18"/>
        <v>26136.536797138437</v>
      </c>
      <c r="G50" s="11">
        <f t="shared" si="18"/>
        <v>25885.113026539839</v>
      </c>
      <c r="H50" s="11">
        <f t="shared" si="18"/>
        <v>26429.28542986291</v>
      </c>
      <c r="I50" s="11">
        <f t="shared" si="18"/>
        <v>27175.075929871393</v>
      </c>
      <c r="J50" s="11">
        <f t="shared" si="18"/>
        <v>27487.075315173803</v>
      </c>
      <c r="K50" s="11">
        <f t="shared" si="18"/>
        <v>28026.334083663867</v>
      </c>
      <c r="L50" s="11">
        <f t="shared" si="18"/>
        <v>28437.45897534124</v>
      </c>
      <c r="M50" s="11">
        <f t="shared" si="18"/>
        <v>28842.62289139743</v>
      </c>
      <c r="N50" s="11">
        <f t="shared" si="18"/>
        <v>29848.712513410559</v>
      </c>
      <c r="O50" s="11">
        <f t="shared" si="18"/>
        <v>30278.31219693791</v>
      </c>
      <c r="P50" s="11">
        <f t="shared" si="18"/>
        <v>30257.282921254551</v>
      </c>
      <c r="Q50" s="11">
        <f t="shared" si="18"/>
        <v>30061.09279228824</v>
      </c>
      <c r="R50" s="11">
        <f t="shared" si="18"/>
        <v>30312.32241584767</v>
      </c>
      <c r="S50" s="11">
        <f t="shared" si="18"/>
        <v>30299.25707761087</v>
      </c>
      <c r="T50" s="11">
        <f t="shared" si="18"/>
        <v>30701.148669015634</v>
      </c>
      <c r="U50" s="11">
        <f t="shared" si="18"/>
        <v>30939.85776976329</v>
      </c>
      <c r="V50" s="11">
        <f t="shared" si="18"/>
        <v>30328.465398557502</v>
      </c>
      <c r="W50" s="11">
        <f t="shared" si="18"/>
        <v>28575.680848740769</v>
      </c>
      <c r="X50" s="11">
        <f t="shared" si="18"/>
        <v>28801.52210140926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1.8014581290879184</v>
      </c>
      <c r="F53" s="32">
        <f>IFERROR(((F39/$D39)-1)*100,0)</f>
        <v>2.0514065396720627</v>
      </c>
      <c r="G53" s="32">
        <f>IFERROR(((G39/$D39)-1)*100,0)</f>
        <v>2.7679180710276974</v>
      </c>
      <c r="H53" s="32">
        <f t="shared" ref="H53:X53" si="19">IFERROR(((H39/$D39)-1)*100,0)</f>
        <v>3.4478753202238366</v>
      </c>
      <c r="I53" s="32">
        <f t="shared" si="19"/>
        <v>4.0035342345459135</v>
      </c>
      <c r="J53" s="32">
        <f t="shared" si="19"/>
        <v>5.1675690570833988</v>
      </c>
      <c r="K53" s="32">
        <f t="shared" si="19"/>
        <v>6.1975947864586267</v>
      </c>
      <c r="L53" s="32">
        <f t="shared" si="19"/>
        <v>6.1297275225367764</v>
      </c>
      <c r="M53" s="32">
        <f t="shared" si="19"/>
        <v>7.4710274232785645</v>
      </c>
      <c r="N53" s="32">
        <f t="shared" si="19"/>
        <v>8.6162045991484248</v>
      </c>
      <c r="O53" s="32">
        <f t="shared" si="19"/>
        <v>9.9141480208308153</v>
      </c>
      <c r="P53" s="32">
        <f t="shared" si="19"/>
        <v>11.398504952407862</v>
      </c>
      <c r="Q53" s="32">
        <f t="shared" si="19"/>
        <v>12.8120509959458</v>
      </c>
      <c r="R53" s="32">
        <f t="shared" si="19"/>
        <v>13.850497683940532</v>
      </c>
      <c r="S53" s="32">
        <f t="shared" si="19"/>
        <v>14.555320171894692</v>
      </c>
      <c r="T53" s="32">
        <f t="shared" si="19"/>
        <v>15.599907998522644</v>
      </c>
      <c r="U53" s="32">
        <f t="shared" si="19"/>
        <v>16.569080006723681</v>
      </c>
      <c r="V53" s="32">
        <f t="shared" si="19"/>
        <v>17.787192671480611</v>
      </c>
      <c r="W53" s="32">
        <f t="shared" si="19"/>
        <v>18.067099358066496</v>
      </c>
      <c r="X53" s="32">
        <f t="shared" si="19"/>
        <v>17.248602150843162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2.9145416203995689</v>
      </c>
      <c r="F54" s="32">
        <f t="shared" ref="F54:I54" si="21">IFERROR(((F40/$D40)-1)*100,0)</f>
        <v>5.5831629556192475</v>
      </c>
      <c r="G54" s="32">
        <f t="shared" si="21"/>
        <v>7.3464717900658449</v>
      </c>
      <c r="H54" s="32">
        <f t="shared" si="21"/>
        <v>9.0964723427825689</v>
      </c>
      <c r="I54" s="32">
        <f t="shared" si="21"/>
        <v>11.232225659332995</v>
      </c>
      <c r="J54" s="32">
        <f t="shared" ref="J54:X54" si="22">IFERROR(((J40/$D40)-1)*100,0)</f>
        <v>13.509460476989021</v>
      </c>
      <c r="K54" s="32">
        <f t="shared" si="22"/>
        <v>15.847340125906918</v>
      </c>
      <c r="L54" s="32">
        <f t="shared" si="22"/>
        <v>18.365879472005055</v>
      </c>
      <c r="M54" s="32">
        <f t="shared" si="22"/>
        <v>20.944969819267989</v>
      </c>
      <c r="N54" s="32">
        <f t="shared" si="22"/>
        <v>23.733782683750992</v>
      </c>
      <c r="O54" s="32">
        <f t="shared" si="22"/>
        <v>26.309538713383105</v>
      </c>
      <c r="P54" s="32">
        <f t="shared" si="22"/>
        <v>28.842324705233736</v>
      </c>
      <c r="Q54" s="32">
        <f t="shared" si="22"/>
        <v>30.973073986414867</v>
      </c>
      <c r="R54" s="32">
        <f t="shared" si="22"/>
        <v>33.073681821302436</v>
      </c>
      <c r="S54" s="32">
        <f t="shared" si="22"/>
        <v>35.060164027470918</v>
      </c>
      <c r="T54" s="32">
        <f t="shared" si="22"/>
        <v>37.135919372103544</v>
      </c>
      <c r="U54" s="32">
        <f t="shared" si="22"/>
        <v>39.197214152716285</v>
      </c>
      <c r="V54" s="32">
        <f t="shared" si="22"/>
        <v>40.81932101709593</v>
      </c>
      <c r="W54" s="32">
        <f t="shared" si="22"/>
        <v>41.45834331415368</v>
      </c>
      <c r="X54" s="39">
        <f t="shared" si="22"/>
        <v>42.335699780928813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1.4722167128931263</v>
      </c>
      <c r="F55" s="32">
        <f t="shared" ref="F55:I55" si="23">IFERROR(((F41/$D41)-1)*100,0)</f>
        <v>0.75901072492337018</v>
      </c>
      <c r="G55" s="32">
        <f t="shared" si="23"/>
        <v>1.0710526498548978</v>
      </c>
      <c r="H55" s="32">
        <f t="shared" si="23"/>
        <v>1.3495319170464981</v>
      </c>
      <c r="I55" s="32">
        <f t="shared" si="23"/>
        <v>1.3121127330824489</v>
      </c>
      <c r="J55" s="32">
        <f t="shared" ref="J55:X55" si="24">IFERROR(((J41/$D41)-1)*100,0)</f>
        <v>2.0471304891230835</v>
      </c>
      <c r="K55" s="32">
        <f t="shared" si="24"/>
        <v>2.5678895749476238</v>
      </c>
      <c r="L55" s="32">
        <f t="shared" si="24"/>
        <v>1.4365087017001343</v>
      </c>
      <c r="M55" s="32">
        <f t="shared" si="24"/>
        <v>2.2765703585465591</v>
      </c>
      <c r="N55" s="32">
        <f t="shared" si="24"/>
        <v>2.8055108433885811</v>
      </c>
      <c r="O55" s="32">
        <f t="shared" si="24"/>
        <v>3.6390492955867604</v>
      </c>
      <c r="P55" s="32">
        <f t="shared" si="24"/>
        <v>4.7694542108368987</v>
      </c>
      <c r="Q55" s="32">
        <f t="shared" si="24"/>
        <v>5.9753367755598585</v>
      </c>
      <c r="R55" s="32">
        <f t="shared" si="24"/>
        <v>6.6263698874911015</v>
      </c>
      <c r="S55" s="32">
        <f t="shared" si="24"/>
        <v>6.8590511510629781</v>
      </c>
      <c r="T55" s="32">
        <f t="shared" si="24"/>
        <v>7.5775624837692623</v>
      </c>
      <c r="U55" s="32">
        <f t="shared" si="24"/>
        <v>8.1469663116825899</v>
      </c>
      <c r="V55" s="32">
        <f t="shared" si="24"/>
        <v>9.2159439345978598</v>
      </c>
      <c r="W55" s="32">
        <f t="shared" si="24"/>
        <v>9.4065653954032769</v>
      </c>
      <c r="X55" s="32">
        <f t="shared" si="24"/>
        <v>7.8490071203314304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-2.0384856911732419</v>
      </c>
      <c r="F56" s="32">
        <f t="shared" ref="F56:I56" si="25">IFERROR(((F42/$D42)-1)*100,0)</f>
        <v>-1.7287356868938897</v>
      </c>
      <c r="G56" s="32">
        <f t="shared" si="25"/>
        <v>-1.4063761108112804</v>
      </c>
      <c r="H56" s="32">
        <f t="shared" si="25"/>
        <v>-1.535506899838468</v>
      </c>
      <c r="I56" s="32">
        <f t="shared" si="25"/>
        <v>-2.1667959876956688</v>
      </c>
      <c r="J56" s="32">
        <f t="shared" ref="J56:X56" si="26">IFERROR(((J42/$D42)-1)*100,0)</f>
        <v>-1.4595612489602838</v>
      </c>
      <c r="K56" s="32">
        <f t="shared" si="26"/>
        <v>-0.78873392440884649</v>
      </c>
      <c r="L56" s="32">
        <f t="shared" si="26"/>
        <v>0.3459803880075718</v>
      </c>
      <c r="M56" s="32">
        <f t="shared" si="26"/>
        <v>2.0004724751417458</v>
      </c>
      <c r="N56" s="32">
        <f t="shared" si="26"/>
        <v>1.8875219852174663</v>
      </c>
      <c r="O56" s="32">
        <f t="shared" si="26"/>
        <v>1.7094918875245169</v>
      </c>
      <c r="P56" s="32">
        <f t="shared" si="26"/>
        <v>1.0639731368605521</v>
      </c>
      <c r="Q56" s="32">
        <f t="shared" si="26"/>
        <v>-0.14867099866768818</v>
      </c>
      <c r="R56" s="32">
        <f t="shared" si="26"/>
        <v>-0.29013928956507229</v>
      </c>
      <c r="S56" s="32">
        <f t="shared" si="26"/>
        <v>-0.8507260478665124</v>
      </c>
      <c r="T56" s="32">
        <f t="shared" si="26"/>
        <v>-2.6488866568101788</v>
      </c>
      <c r="U56" s="32">
        <f t="shared" si="26"/>
        <v>-2.844525592773306</v>
      </c>
      <c r="V56" s="32">
        <f t="shared" si="26"/>
        <v>-2.0147488569354777</v>
      </c>
      <c r="W56" s="32">
        <f t="shared" si="26"/>
        <v>-3.5483330234530652</v>
      </c>
      <c r="X56" s="32">
        <f t="shared" si="26"/>
        <v>-2.1624658364654881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-1.9591355575324987</v>
      </c>
      <c r="F57" s="32">
        <f t="shared" ref="F57:I57" si="27">IFERROR(((F43/$D43)-1)*100,0)</f>
        <v>-1.4271683582444017</v>
      </c>
      <c r="G57" s="32">
        <f t="shared" si="27"/>
        <v>-0.87330350545896662</v>
      </c>
      <c r="H57" s="32">
        <f t="shared" si="27"/>
        <v>-0.78994697455260221</v>
      </c>
      <c r="I57" s="32">
        <f t="shared" si="27"/>
        <v>-1.2330526721639479</v>
      </c>
      <c r="J57" s="32">
        <f t="shared" ref="J57:X57" si="28">IFERROR(((J43/$D43)-1)*100,0)</f>
        <v>-0.25696460985540348</v>
      </c>
      <c r="K57" s="32">
        <f t="shared" si="28"/>
        <v>0.68529739947416068</v>
      </c>
      <c r="L57" s="32">
        <f t="shared" si="28"/>
        <v>2.1125227838643346</v>
      </c>
      <c r="M57" s="32">
        <f t="shared" si="28"/>
        <v>4.058080924016827</v>
      </c>
      <c r="N57" s="32">
        <f t="shared" si="28"/>
        <v>4.1465555672870247</v>
      </c>
      <c r="O57" s="32">
        <f t="shared" si="28"/>
        <v>4.1493986950113637</v>
      </c>
      <c r="P57" s="32">
        <f t="shared" si="28"/>
        <v>3.6655386256226885</v>
      </c>
      <c r="Q57" s="32">
        <f t="shared" si="28"/>
        <v>2.5920873998081184</v>
      </c>
      <c r="R57" s="32">
        <f t="shared" si="28"/>
        <v>2.6560775229794276</v>
      </c>
      <c r="S57" s="32">
        <f t="shared" si="28"/>
        <v>2.2826573580168263</v>
      </c>
      <c r="T57" s="32">
        <f t="shared" si="28"/>
        <v>0.59162707351501087</v>
      </c>
      <c r="U57" s="32">
        <f t="shared" si="28"/>
        <v>0.58711736217078592</v>
      </c>
      <c r="V57" s="32">
        <f t="shared" si="28"/>
        <v>1.6539611006775257</v>
      </c>
      <c r="W57" s="32">
        <f t="shared" si="28"/>
        <v>0.19384422309578486</v>
      </c>
      <c r="X57" s="32">
        <f t="shared" si="28"/>
        <v>1.8240400650567201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-3.4293875673348073</v>
      </c>
      <c r="F58" s="32">
        <f t="shared" ref="F58:I58" si="29">IFERROR(((F44/$D44)-1)*100,0)</f>
        <v>-7.0148082360169228</v>
      </c>
      <c r="G58" s="32">
        <f t="shared" si="29"/>
        <v>-10.750427001408191</v>
      </c>
      <c r="H58" s="32">
        <f t="shared" si="29"/>
        <v>-14.604176746897545</v>
      </c>
      <c r="I58" s="32">
        <f t="shared" si="29"/>
        <v>-18.534069359991602</v>
      </c>
      <c r="J58" s="32">
        <f t="shared" ref="J58:X58" si="30">IFERROR(((J44/$D44)-1)*100,0)</f>
        <v>-22.539474348659926</v>
      </c>
      <c r="K58" s="32">
        <f t="shared" si="30"/>
        <v>-26.626534566207415</v>
      </c>
      <c r="L58" s="32">
        <f t="shared" si="30"/>
        <v>-30.619148717386157</v>
      </c>
      <c r="M58" s="32">
        <f t="shared" si="30"/>
        <v>-34.066655841280557</v>
      </c>
      <c r="N58" s="32">
        <f t="shared" si="30"/>
        <v>-37.710319926908632</v>
      </c>
      <c r="O58" s="32">
        <f t="shared" si="30"/>
        <v>-41.058816122607723</v>
      </c>
      <c r="P58" s="32">
        <f t="shared" si="30"/>
        <v>-44.537995672150721</v>
      </c>
      <c r="Q58" s="32">
        <f t="shared" si="30"/>
        <v>-48.190505632551542</v>
      </c>
      <c r="R58" s="32">
        <f t="shared" si="30"/>
        <v>-51.933385546712429</v>
      </c>
      <c r="S58" s="32">
        <f t="shared" si="30"/>
        <v>-55.774752738332353</v>
      </c>
      <c r="T58" s="32">
        <f t="shared" si="30"/>
        <v>-59.450764869676597</v>
      </c>
      <c r="U58" s="32">
        <f t="shared" si="30"/>
        <v>-62.99664387348011</v>
      </c>
      <c r="V58" s="32">
        <f t="shared" si="30"/>
        <v>-66.322335108005575</v>
      </c>
      <c r="W58" s="32">
        <f t="shared" si="30"/>
        <v>-69.143702739135733</v>
      </c>
      <c r="X58" s="32">
        <f t="shared" si="30"/>
        <v>-72.040590589979161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-4.7072456760674726</v>
      </c>
      <c r="F59" s="32">
        <f t="shared" ref="F59:I59" si="31">IFERROR(((F45/$D45)-1)*100,0)</f>
        <v>-5.2235333240835065</v>
      </c>
      <c r="G59" s="32">
        <f t="shared" si="31"/>
        <v>-5.6971089494343374</v>
      </c>
      <c r="H59" s="32">
        <f t="shared" si="31"/>
        <v>-6.9752002593506663</v>
      </c>
      <c r="I59" s="32">
        <f t="shared" si="31"/>
        <v>-9.165832553125453</v>
      </c>
      <c r="J59" s="32">
        <f t="shared" ref="J59:X59" si="32">IFERROR(((J45/$D45)-1)*100,0)</f>
        <v>-9.0236217281428939</v>
      </c>
      <c r="K59" s="32">
        <f t="shared" si="32"/>
        <v>-8.9673236256875732</v>
      </c>
      <c r="L59" s="32">
        <f t="shared" si="32"/>
        <v>-8.0832963535270039</v>
      </c>
      <c r="M59" s="32">
        <f t="shared" si="32"/>
        <v>-6.2499158412727462</v>
      </c>
      <c r="N59" s="32">
        <f t="shared" si="32"/>
        <v>-7.3946389195628903</v>
      </c>
      <c r="O59" s="32">
        <f t="shared" si="32"/>
        <v>-8.5358278382609676</v>
      </c>
      <c r="P59" s="32">
        <f t="shared" si="32"/>
        <v>-10.356575461695739</v>
      </c>
      <c r="Q59" s="32">
        <f t="shared" si="32"/>
        <v>-13.057388307504992</v>
      </c>
      <c r="R59" s="32">
        <f t="shared" si="32"/>
        <v>-13.792473539665195</v>
      </c>
      <c r="S59" s="32">
        <f t="shared" si="32"/>
        <v>-15.236677440295121</v>
      </c>
      <c r="T59" s="32">
        <f t="shared" si="32"/>
        <v>-18.870735638766</v>
      </c>
      <c r="U59" s="32">
        <f t="shared" si="32"/>
        <v>-19.666678897735647</v>
      </c>
      <c r="V59" s="32">
        <f t="shared" si="32"/>
        <v>-18.683093098875425</v>
      </c>
      <c r="W59" s="32">
        <f t="shared" si="32"/>
        <v>-21.977916162292544</v>
      </c>
      <c r="X59" s="32">
        <f t="shared" si="32"/>
        <v>-20.170929555353911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2.1165278469753579</v>
      </c>
      <c r="F60" s="32">
        <f t="shared" ref="F60:I60" si="33">IFERROR(((F46/$D46)-1)*100,0)</f>
        <v>4.2031394147479029</v>
      </c>
      <c r="G60" s="32">
        <f t="shared" si="33"/>
        <v>6.2807792897956682</v>
      </c>
      <c r="H60" s="32">
        <f t="shared" si="33"/>
        <v>8.3832700266287752</v>
      </c>
      <c r="I60" s="32">
        <f t="shared" si="33"/>
        <v>10.531883688569298</v>
      </c>
      <c r="J60" s="32">
        <f t="shared" ref="J60:X60" si="34">IFERROR(((J46/$D46)-1)*100,0)</f>
        <v>12.744677266096982</v>
      </c>
      <c r="K60" s="32">
        <f t="shared" si="34"/>
        <v>15.000893417441464</v>
      </c>
      <c r="L60" s="32">
        <f t="shared" si="34"/>
        <v>17.233724316865427</v>
      </c>
      <c r="M60" s="32">
        <f t="shared" si="34"/>
        <v>19.345650700322881</v>
      </c>
      <c r="N60" s="32">
        <f t="shared" si="34"/>
        <v>21.263054537655201</v>
      </c>
      <c r="O60" s="32">
        <f t="shared" si="34"/>
        <v>22.962587151634061</v>
      </c>
      <c r="P60" s="32">
        <f t="shared" si="34"/>
        <v>24.461436451574659</v>
      </c>
      <c r="Q60" s="32">
        <f t="shared" si="34"/>
        <v>25.801490476433454</v>
      </c>
      <c r="R60" s="32">
        <f t="shared" si="34"/>
        <v>27.050572187166377</v>
      </c>
      <c r="S60" s="32">
        <f t="shared" si="34"/>
        <v>28.265208503698847</v>
      </c>
      <c r="T60" s="32">
        <f t="shared" si="34"/>
        <v>29.455841406377736</v>
      </c>
      <c r="U60" s="32">
        <f t="shared" si="34"/>
        <v>30.625089880850396</v>
      </c>
      <c r="V60" s="32">
        <f t="shared" si="34"/>
        <v>31.815411690873809</v>
      </c>
      <c r="W60" s="32">
        <f t="shared" si="34"/>
        <v>33.076308359728742</v>
      </c>
      <c r="X60" s="32">
        <f t="shared" si="34"/>
        <v>34.444309595216403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-3.4293875673348073</v>
      </c>
      <c r="F61" s="32">
        <f t="shared" ref="F61:I61" si="36">IFERROR(((F47/$D47)-1)*100,0)</f>
        <v>-7.0148082360169228</v>
      </c>
      <c r="G61" s="32">
        <f t="shared" si="36"/>
        <v>-10.750427001408191</v>
      </c>
      <c r="H61" s="32">
        <f t="shared" si="36"/>
        <v>-14.604176746897545</v>
      </c>
      <c r="I61" s="32">
        <f t="shared" si="36"/>
        <v>-18.534069359991602</v>
      </c>
      <c r="J61" s="32">
        <f t="shared" ref="J61:X61" si="37">IFERROR(((J47/$D47)-1)*100,0)</f>
        <v>-22.539474348659926</v>
      </c>
      <c r="K61" s="32">
        <f t="shared" si="37"/>
        <v>-26.626534566207415</v>
      </c>
      <c r="L61" s="32">
        <f t="shared" si="37"/>
        <v>-30.619148717386157</v>
      </c>
      <c r="M61" s="32">
        <f t="shared" si="37"/>
        <v>-34.066655841280557</v>
      </c>
      <c r="N61" s="32">
        <f t="shared" si="37"/>
        <v>-37.710319926908632</v>
      </c>
      <c r="O61" s="32">
        <f t="shared" si="37"/>
        <v>-41.058816122607723</v>
      </c>
      <c r="P61" s="32">
        <f t="shared" si="37"/>
        <v>-44.537995672150721</v>
      </c>
      <c r="Q61" s="32">
        <f t="shared" si="37"/>
        <v>-48.190505632551542</v>
      </c>
      <c r="R61" s="32">
        <f t="shared" si="37"/>
        <v>-51.933385546712429</v>
      </c>
      <c r="S61" s="32">
        <f t="shared" si="37"/>
        <v>-55.774752738332353</v>
      </c>
      <c r="T61" s="32">
        <f t="shared" si="37"/>
        <v>-59.450764869676597</v>
      </c>
      <c r="U61" s="32">
        <f t="shared" si="37"/>
        <v>-62.99664387348011</v>
      </c>
      <c r="V61" s="32">
        <f t="shared" si="37"/>
        <v>-66.322335108005575</v>
      </c>
      <c r="W61" s="32">
        <f t="shared" si="37"/>
        <v>-69.143702739135733</v>
      </c>
      <c r="X61" s="32">
        <f t="shared" si="37"/>
        <v>-72.040590589979161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1.4913589888361667</v>
      </c>
      <c r="F64" s="32">
        <f t="shared" ref="F64:I64" si="41">IFERROR(((F50/$D50)-1)*100,0)</f>
        <v>2.2055525676802912</v>
      </c>
      <c r="G64" s="32">
        <f t="shared" si="41"/>
        <v>1.2223731356794554</v>
      </c>
      <c r="H64" s="32">
        <f t="shared" si="41"/>
        <v>3.3503306996596427</v>
      </c>
      <c r="I64" s="32">
        <f t="shared" si="41"/>
        <v>6.2667052271922596</v>
      </c>
      <c r="J64" s="32">
        <f t="shared" ref="J64:X64" si="42">IFERROR(((J50/$D50)-1)*100,0)</f>
        <v>7.4867624146885303</v>
      </c>
      <c r="K64" s="32">
        <f t="shared" si="42"/>
        <v>9.5955054680730179</v>
      </c>
      <c r="L64" s="32">
        <f t="shared" si="42"/>
        <v>11.20318773502178</v>
      </c>
      <c r="M64" s="32">
        <f t="shared" si="42"/>
        <v>12.787559920304648</v>
      </c>
      <c r="N64" s="32">
        <f t="shared" si="42"/>
        <v>16.721820474737335</v>
      </c>
      <c r="O64" s="32">
        <f t="shared" si="42"/>
        <v>18.401747443585826</v>
      </c>
      <c r="P64" s="32">
        <f t="shared" si="42"/>
        <v>18.319513567001565</v>
      </c>
      <c r="Q64" s="32">
        <f t="shared" si="42"/>
        <v>17.552322385745999</v>
      </c>
      <c r="R64" s="32">
        <f t="shared" si="42"/>
        <v>18.534742615960774</v>
      </c>
      <c r="S64" s="32">
        <f t="shared" si="42"/>
        <v>18.483651297920424</v>
      </c>
      <c r="T64" s="32">
        <f t="shared" si="42"/>
        <v>20.055227229752592</v>
      </c>
      <c r="U64" s="32">
        <f t="shared" si="42"/>
        <v>20.988686613993558</v>
      </c>
      <c r="V64" s="32">
        <f t="shared" si="42"/>
        <v>18.597868900852866</v>
      </c>
      <c r="W64" s="32">
        <f t="shared" si="42"/>
        <v>11.743697101560556</v>
      </c>
      <c r="X64" s="32">
        <f t="shared" si="42"/>
        <v>12.626837442636173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31.260222225996813</v>
      </c>
      <c r="D67" s="30">
        <f>(D8/D7)*100</f>
        <v>27.855418005278011</v>
      </c>
      <c r="E67" s="30">
        <f t="shared" ref="E67:X67" si="43">(E8/E7)*100</f>
        <v>28.159985410255107</v>
      </c>
      <c r="F67" s="30">
        <f t="shared" si="43"/>
        <v>28.819427758742659</v>
      </c>
      <c r="G67" s="30">
        <f t="shared" si="43"/>
        <v>29.096442734564441</v>
      </c>
      <c r="H67" s="30">
        <f t="shared" si="43"/>
        <v>29.376416196102927</v>
      </c>
      <c r="I67" s="30">
        <f t="shared" si="43"/>
        <v>29.79148895469897</v>
      </c>
      <c r="J67" s="30">
        <f t="shared" si="43"/>
        <v>30.06490971968655</v>
      </c>
      <c r="K67" s="30">
        <f t="shared" si="43"/>
        <v>30.386527025358095</v>
      </c>
      <c r="L67" s="30">
        <f t="shared" si="43"/>
        <v>31.066988743138978</v>
      </c>
      <c r="M67" s="30">
        <f t="shared" si="43"/>
        <v>31.347729436721778</v>
      </c>
      <c r="N67" s="30">
        <f t="shared" si="43"/>
        <v>31.732431185108233</v>
      </c>
      <c r="O67" s="30">
        <f t="shared" si="43"/>
        <v>32.01048329327292</v>
      </c>
      <c r="P67" s="30">
        <f t="shared" si="43"/>
        <v>32.217279872556034</v>
      </c>
      <c r="Q67" s="30">
        <f t="shared" si="43"/>
        <v>32.339716290229504</v>
      </c>
      <c r="R67" s="30">
        <f t="shared" si="43"/>
        <v>32.558689755790326</v>
      </c>
      <c r="S67" s="30">
        <f t="shared" si="43"/>
        <v>32.84140203354459</v>
      </c>
      <c r="T67" s="30">
        <f t="shared" si="43"/>
        <v>33.044821780453887</v>
      </c>
      <c r="U67" s="30">
        <f t="shared" si="43"/>
        <v>33.262650654620117</v>
      </c>
      <c r="V67" s="30">
        <f t="shared" si="43"/>
        <v>33.302271335144901</v>
      </c>
      <c r="W67" s="30">
        <f t="shared" si="43"/>
        <v>33.374083930017903</v>
      </c>
      <c r="X67" s="30">
        <f t="shared" si="43"/>
        <v>33.815502630647075</v>
      </c>
    </row>
    <row r="68" spans="1:24" ht="15.75">
      <c r="B68" s="20" t="s">
        <v>38</v>
      </c>
      <c r="C68" s="31">
        <f t="shared" ref="C68:C69" si="44">AVERAGE(D68:X68)</f>
        <v>66.860995980797199</v>
      </c>
      <c r="D68" s="30">
        <f>(D9/D7)*100</f>
        <v>70.07877841930727</v>
      </c>
      <c r="E68" s="30">
        <f t="shared" ref="E68:X68" si="45">(E9/E7)*100</f>
        <v>69.852132979487379</v>
      </c>
      <c r="F68" s="30">
        <f t="shared" si="45"/>
        <v>69.191289231232176</v>
      </c>
      <c r="G68" s="30">
        <f t="shared" si="45"/>
        <v>68.921663844157806</v>
      </c>
      <c r="H68" s="30">
        <f t="shared" si="45"/>
        <v>68.657295938940337</v>
      </c>
      <c r="I68" s="30">
        <f t="shared" si="45"/>
        <v>68.265267634100042</v>
      </c>
      <c r="J68" s="30">
        <f t="shared" si="45"/>
        <v>67.999463237490559</v>
      </c>
      <c r="K68" s="30">
        <f t="shared" si="45"/>
        <v>67.683570620520868</v>
      </c>
      <c r="L68" s="30">
        <f t="shared" si="45"/>
        <v>66.979787688845889</v>
      </c>
      <c r="M68" s="30">
        <f t="shared" si="45"/>
        <v>66.691621765316711</v>
      </c>
      <c r="N68" s="30">
        <f t="shared" si="45"/>
        <v>66.329740035254403</v>
      </c>
      <c r="O68" s="30">
        <f t="shared" si="45"/>
        <v>66.077917192212865</v>
      </c>
      <c r="P68" s="30">
        <f t="shared" si="45"/>
        <v>65.908562865271207</v>
      </c>
      <c r="Q68" s="30">
        <f t="shared" si="45"/>
        <v>65.831815645943877</v>
      </c>
      <c r="R68" s="30">
        <f t="shared" si="45"/>
        <v>65.632086824461922</v>
      </c>
      <c r="S68" s="30">
        <f t="shared" si="45"/>
        <v>65.37061531909562</v>
      </c>
      <c r="T68" s="30">
        <f t="shared" si="45"/>
        <v>65.215485848704972</v>
      </c>
      <c r="U68" s="30">
        <f t="shared" si="45"/>
        <v>65.015588082530527</v>
      </c>
      <c r="V68" s="30">
        <f t="shared" si="45"/>
        <v>64.979220246764029</v>
      </c>
      <c r="W68" s="30">
        <f t="shared" si="45"/>
        <v>64.938314701114848</v>
      </c>
      <c r="X68" s="30">
        <f t="shared" si="45"/>
        <v>64.460697475988169</v>
      </c>
    </row>
    <row r="69" spans="1:24" ht="15.75">
      <c r="B69" s="20" t="s">
        <v>10</v>
      </c>
      <c r="C69" s="31">
        <f t="shared" si="44"/>
        <v>1.8787817932059785</v>
      </c>
      <c r="D69" s="30">
        <f t="shared" ref="D69:X69" si="46">(D10/D7)*100</f>
        <v>2.0658035754147335</v>
      </c>
      <c r="E69" s="30">
        <f t="shared" si="46"/>
        <v>1.9878816102575307</v>
      </c>
      <c r="F69" s="30">
        <f t="shared" si="46"/>
        <v>1.9892830100251673</v>
      </c>
      <c r="G69" s="30">
        <f t="shared" si="46"/>
        <v>1.9818934212777595</v>
      </c>
      <c r="H69" s="30">
        <f t="shared" si="46"/>
        <v>1.966287864956731</v>
      </c>
      <c r="I69" s="30">
        <f t="shared" si="46"/>
        <v>1.943243411200984</v>
      </c>
      <c r="J69" s="30">
        <f t="shared" si="46"/>
        <v>1.9356270428228899</v>
      </c>
      <c r="K69" s="30">
        <f t="shared" si="46"/>
        <v>1.9299023541210387</v>
      </c>
      <c r="L69" s="30">
        <f t="shared" si="46"/>
        <v>1.9532235680151291</v>
      </c>
      <c r="M69" s="30">
        <f t="shared" si="46"/>
        <v>1.960648797961513</v>
      </c>
      <c r="N69" s="30">
        <f t="shared" si="46"/>
        <v>1.937828779637359</v>
      </c>
      <c r="O69" s="30">
        <f t="shared" si="46"/>
        <v>1.9115995145142166</v>
      </c>
      <c r="P69" s="30">
        <f t="shared" si="46"/>
        <v>1.8741572621727758</v>
      </c>
      <c r="Q69" s="30">
        <f t="shared" si="46"/>
        <v>1.8284680638266042</v>
      </c>
      <c r="R69" s="30">
        <f t="shared" si="46"/>
        <v>1.8092234197477444</v>
      </c>
      <c r="S69" s="30">
        <f t="shared" si="46"/>
        <v>1.7879826473597864</v>
      </c>
      <c r="T69" s="30">
        <f t="shared" si="46"/>
        <v>1.7396923708411309</v>
      </c>
      <c r="U69" s="30">
        <f t="shared" si="46"/>
        <v>1.7217612628493504</v>
      </c>
      <c r="V69" s="30">
        <f t="shared" si="46"/>
        <v>1.7185084180910619</v>
      </c>
      <c r="W69" s="30">
        <f t="shared" si="46"/>
        <v>1.6876013688672771</v>
      </c>
      <c r="X69" s="30">
        <f t="shared" si="46"/>
        <v>1.7237998933647609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50.700538515565128</v>
      </c>
      <c r="D72" s="30">
        <f>(D13/D$10)*100</f>
        <v>56.503898960402879</v>
      </c>
      <c r="E72" s="30">
        <f t="shared" ref="E72:X72" si="47">(E13/E$10)*100</f>
        <v>54.964566441913611</v>
      </c>
      <c r="F72" s="30">
        <f t="shared" si="47"/>
        <v>54.494464219137619</v>
      </c>
      <c r="G72" s="30">
        <f t="shared" si="47"/>
        <v>54.044884622395308</v>
      </c>
      <c r="H72" s="30">
        <f t="shared" si="47"/>
        <v>53.382328186166617</v>
      </c>
      <c r="I72" s="30">
        <f t="shared" si="47"/>
        <v>52.461581641801402</v>
      </c>
      <c r="J72" s="30">
        <f t="shared" si="47"/>
        <v>52.166604399274277</v>
      </c>
      <c r="K72" s="30">
        <f t="shared" si="47"/>
        <v>51.84593798077438</v>
      </c>
      <c r="L72" s="30">
        <f t="shared" si="47"/>
        <v>51.757450727286958</v>
      </c>
      <c r="M72" s="30">
        <f t="shared" si="47"/>
        <v>51.933536720871253</v>
      </c>
      <c r="N72" s="30">
        <f t="shared" si="47"/>
        <v>51.356278607304041</v>
      </c>
      <c r="O72" s="30">
        <f t="shared" si="47"/>
        <v>50.812193104247562</v>
      </c>
      <c r="P72" s="30">
        <f t="shared" si="47"/>
        <v>50.118779673519853</v>
      </c>
      <c r="Q72" s="30">
        <f t="shared" si="47"/>
        <v>49.199110272841047</v>
      </c>
      <c r="R72" s="30">
        <f t="shared" si="47"/>
        <v>48.852353518845547</v>
      </c>
      <c r="S72" s="30">
        <f t="shared" si="47"/>
        <v>48.305529859692363</v>
      </c>
      <c r="T72" s="30">
        <f t="shared" si="47"/>
        <v>47.088519060266719</v>
      </c>
      <c r="U72" s="30">
        <f t="shared" si="47"/>
        <v>46.720433268537576</v>
      </c>
      <c r="V72" s="30">
        <f t="shared" si="47"/>
        <v>46.891978514246517</v>
      </c>
      <c r="W72" s="30">
        <f t="shared" si="47"/>
        <v>45.707369090032245</v>
      </c>
      <c r="X72" s="30">
        <f t="shared" si="47"/>
        <v>46.10350995730996</v>
      </c>
    </row>
    <row r="73" spans="1:24" ht="15.75">
      <c r="A73" s="36"/>
      <c r="B73" s="10" t="s">
        <v>11</v>
      </c>
      <c r="C73" s="31">
        <f>AVERAGE(D73:X73)</f>
        <v>45.872574288484451</v>
      </c>
      <c r="D73" s="30">
        <f>(D16/D$10)*100</f>
        <v>38.099058008081691</v>
      </c>
      <c r="E73" s="30">
        <f t="shared" ref="E73:X73" si="48">(E16/E$10)*100</f>
        <v>39.715020183954522</v>
      </c>
      <c r="F73" s="30">
        <f t="shared" si="48"/>
        <v>40.398803057398268</v>
      </c>
      <c r="G73" s="30">
        <f>(G16/G$10)*100</f>
        <v>41.069568351164612</v>
      </c>
      <c r="H73" s="30">
        <f t="shared" si="48"/>
        <v>41.936949674332283</v>
      </c>
      <c r="I73" s="30">
        <f t="shared" si="48"/>
        <v>43.044288397870631</v>
      </c>
      <c r="J73" s="30">
        <f t="shared" si="48"/>
        <v>43.590895816040366</v>
      </c>
      <c r="K73" s="30">
        <f t="shared" si="48"/>
        <v>44.16258236190658</v>
      </c>
      <c r="L73" s="30">
        <f t="shared" si="48"/>
        <v>44.510945490602914</v>
      </c>
      <c r="M73" s="30">
        <f t="shared" si="48"/>
        <v>44.577802030789456</v>
      </c>
      <c r="N73" s="30">
        <f t="shared" si="48"/>
        <v>45.344199751345435</v>
      </c>
      <c r="O73" s="30">
        <f t="shared" si="48"/>
        <v>46.060192158806082</v>
      </c>
      <c r="P73" s="30">
        <f t="shared" si="48"/>
        <v>46.919424795582671</v>
      </c>
      <c r="Q73" s="30">
        <f t="shared" si="48"/>
        <v>48.000545722339098</v>
      </c>
      <c r="R73" s="30">
        <f t="shared" si="48"/>
        <v>48.54592199036388</v>
      </c>
      <c r="S73" s="30">
        <f t="shared" si="48"/>
        <v>49.287134685023709</v>
      </c>
      <c r="T73" s="30">
        <f t="shared" si="48"/>
        <v>50.663474118055753</v>
      </c>
      <c r="U73" s="30">
        <f t="shared" si="48"/>
        <v>51.22400880697284</v>
      </c>
      <c r="V73" s="30">
        <f t="shared" si="48"/>
        <v>51.253050410997858</v>
      </c>
      <c r="W73" s="30">
        <f t="shared" si="48"/>
        <v>52.566038002552176</v>
      </c>
      <c r="X73" s="30">
        <f t="shared" si="48"/>
        <v>52.354156243992541</v>
      </c>
    </row>
    <row r="74" spans="1:24" ht="15.75">
      <c r="A74" s="36"/>
      <c r="B74" s="10" t="s">
        <v>12</v>
      </c>
      <c r="C74" s="31">
        <f>AVERAGE(D74:X74)</f>
        <v>3.4268871959504268</v>
      </c>
      <c r="D74" s="30">
        <f>(D19/D$10)*100</f>
        <v>5.3970430315154285</v>
      </c>
      <c r="E74" s="30">
        <f t="shared" ref="E74:X74" si="49">(E19/E$10)*100</f>
        <v>5.3204133741318751</v>
      </c>
      <c r="F74" s="30">
        <f t="shared" si="49"/>
        <v>5.1067327234641189</v>
      </c>
      <c r="G74" s="30">
        <f t="shared" si="49"/>
        <v>4.8855470264400784</v>
      </c>
      <c r="H74" s="30">
        <f t="shared" si="49"/>
        <v>4.6807221395011043</v>
      </c>
      <c r="I74" s="30">
        <f t="shared" si="49"/>
        <v>4.4941299603279816</v>
      </c>
      <c r="J74" s="30">
        <f t="shared" si="49"/>
        <v>4.2424997846853616</v>
      </c>
      <c r="K74" s="30">
        <f t="shared" si="49"/>
        <v>3.9914796573190379</v>
      </c>
      <c r="L74" s="30">
        <f t="shared" si="49"/>
        <v>3.731603782110144</v>
      </c>
      <c r="M74" s="30">
        <f t="shared" si="49"/>
        <v>3.4886612483392887</v>
      </c>
      <c r="N74" s="30">
        <f t="shared" si="49"/>
        <v>3.2995216413505326</v>
      </c>
      <c r="O74" s="30">
        <f t="shared" si="49"/>
        <v>3.1276147369463754</v>
      </c>
      <c r="P74" s="30">
        <f t="shared" si="49"/>
        <v>2.961795530897489</v>
      </c>
      <c r="Q74" s="30">
        <f t="shared" si="49"/>
        <v>2.800344004819852</v>
      </c>
      <c r="R74" s="30">
        <f t="shared" si="49"/>
        <v>2.601724490790565</v>
      </c>
      <c r="S74" s="30">
        <f t="shared" si="49"/>
        <v>2.4073354552839281</v>
      </c>
      <c r="T74" s="30">
        <f t="shared" si="49"/>
        <v>2.248006821677524</v>
      </c>
      <c r="U74" s="30">
        <f t="shared" si="49"/>
        <v>2.0555579244895648</v>
      </c>
      <c r="V74" s="30">
        <f t="shared" si="49"/>
        <v>1.8549710747556261</v>
      </c>
      <c r="W74" s="30">
        <f t="shared" si="49"/>
        <v>1.7265929074155861</v>
      </c>
      <c r="X74" s="30">
        <f t="shared" si="49"/>
        <v>1.5423337986974925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301270694084.63019</v>
      </c>
      <c r="E147">
        <v>305035384506.83423</v>
      </c>
      <c r="F147">
        <v>300789472921.67871</v>
      </c>
      <c r="G147">
        <v>266268180679.38071</v>
      </c>
      <c r="H147">
        <v>267798287942.53561</v>
      </c>
      <c r="I147">
        <v>285869973191.38037</v>
      </c>
      <c r="J147">
        <v>293012074584.19299</v>
      </c>
      <c r="K147">
        <v>297651034390.48889</v>
      </c>
      <c r="L147">
        <v>310531816888.63892</v>
      </c>
      <c r="M147">
        <v>322828126436.80511</v>
      </c>
      <c r="N147">
        <v>345366714015.51233</v>
      </c>
      <c r="O147">
        <v>351558252837.6546</v>
      </c>
      <c r="P147">
        <v>364483478286.19043</v>
      </c>
      <c r="Q147">
        <v>360040188174.73767</v>
      </c>
      <c r="R147">
        <v>368634063417.13898</v>
      </c>
      <c r="S147">
        <v>370985736541.80957</v>
      </c>
      <c r="T147">
        <v>381939647193.66742</v>
      </c>
      <c r="U147">
        <v>388330236129.42548</v>
      </c>
      <c r="V147">
        <v>373042737939.93921</v>
      </c>
      <c r="W147">
        <v>328750073265.28052</v>
      </c>
      <c r="X147">
        <v>336948188837.62653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Wealth_ITA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2014-12-03T13:23:59Z</dcterms:modified>
</cp:coreProperties>
</file>