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ISR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H12" l="1"/>
  <c r="E55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<sst xmlns="http://schemas.openxmlformats.org/spreadsheetml/2006/main" count="95" uniqueCount="65">
  <si>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</si>
  <si>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</si>
  <si>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</si>
  <si>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</si>
  <si>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</si>
  <si>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</si>
  <si>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</si>
  <si>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</si>
  <si>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</si>
  <si>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</si>
  <si>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</si>
  <si>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</si>
  <si>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</si>
  <si>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</si>
  <si>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</si>
  <si>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</si>
  <si>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</si>
  <si>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</si>
  <si>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</si>
  <si>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</si>
  <si>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</si>
  <si>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</si>
  <si>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</si>
  <si>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</si>
  <si>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</si>
  <si>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</si>
  <si>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</si>
  <si>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</si>
  <si>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</si>
  <si>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</si>
  <si>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</si>
  <si>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</si>
  <si>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</si>
  <si>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</si>
  <si>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</si>
  <si>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</si>
  <si>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</si>
  <si>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</si>
  <si>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</si>
  <si>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</si>
  <si>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</si>
  <si>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</si>
  <si>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</si>
  <si>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</si>
  <si>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</si>
  <si>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</si>
  <si>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</si>
  <si>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</si>
  <si>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</si>
  <si>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</si>
  <si>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</si>
  <si>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</si>
  <si>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</si>
  <si>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</si>
  <si>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</si>
  <si>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</si>
  <si>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</si>
  <si>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</si>
  <si>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</si>
  <si>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</si>
  <si>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</si>
  <si>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</si>
  <si>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</si>
  <si>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Israel</t>
  </si>
  <si>
    <t>ISR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</si>
</sst>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Wealth_ISR!$B$54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Wealth_ISR!$D$52:$X$52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Wealth_ISR!$D$54:$X$54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2.0318674378722257</c:v>
                </c:pt>
                <c:pt idx="2">
                  <c:v>3.8280570484263698</c:v>
                </c:pt>
                <c:pt idx="3">
                  <c:v>5.1751932374381138</c:v>
                </c:pt>
                <c:pt idx="4">
                  <c:v>7.4033804826497462</c:v>
                </c:pt>
                <c:pt idx="5">
                  <c:v>10.337197603144311</c:v>
                </c:pt>
                <c:pt idx="6">
                  <c:v>14.048697047039171</c:v>
                </c:pt>
                <c:pt idx="7">
                  <c:v>17.43332852417543</c:v>
                </c:pt>
                <c:pt idx="8">
                  <c:v>20.178234744907144</c:v>
                </c:pt>
                <c:pt idx="9">
                  <c:v>22.766891187172678</c:v>
                </c:pt>
                <c:pt idx="10">
                  <c:v>25.467516951364424</c:v>
                </c:pt>
                <c:pt idx="11">
                  <c:v>27.656894090693719</c:v>
                </c:pt>
                <c:pt idx="12">
                  <c:v>29.083311527341049</c:v>
                </c:pt>
                <c:pt idx="13">
                  <c:v>29.956098160555065</c:v>
                </c:pt>
                <c:pt idx="14">
                  <c:v>30.504778220638485</c:v>
                </c:pt>
                <c:pt idx="15">
                  <c:v>30.909718913482177</c:v>
                </c:pt>
                <c:pt idx="16">
                  <c:v>31.888362121141569</c:v>
                </c:pt>
                <c:pt idx="17">
                  <c:v>33.675443238276515</c:v>
                </c:pt>
                <c:pt idx="18">
                  <c:v>35.467414284716334</c:v>
                </c:pt>
                <c:pt idx="19">
                  <c:v>36.633013064993847</c:v>
                </c:pt>
                <c:pt idx="20" formatCode="_(* #,##0.0000_);_(* \(#,##0.0000\);_(* &quot;-&quot;??_);_(@_)">
                  <c:v>39.061626924097183</c:v>
                </c:pt>
              </c:numCache>
            </c:numRef>
          </c:val>
        </c:ser>
        <c:ser>
          <c:idx val="1"/>
          <c:order val="1"/>
          <c:tx>
            <c:strRef>
              <c:f>Wealth_ISR!$B$55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Wealth_ISR!$D$52:$X$52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Wealth_ISR!$D$55:$X$55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0.8156840366766005</c:v>
                </c:pt>
                <c:pt idx="2">
                  <c:v>1.8977496637420321</c:v>
                </c:pt>
                <c:pt idx="3">
                  <c:v>3.3621937879772634</c:v>
                </c:pt>
                <c:pt idx="4">
                  <c:v>4.7825205760135825</c:v>
                </c:pt>
                <c:pt idx="5">
                  <c:v>5.9032039429251393</c:v>
                </c:pt>
                <c:pt idx="6">
                  <c:v>6.46180999160757</c:v>
                </c:pt>
                <c:pt idx="7">
                  <c:v>6.8186637190559507</c:v>
                </c:pt>
                <c:pt idx="8">
                  <c:v>7.7826952799536775</c:v>
                </c:pt>
                <c:pt idx="9">
                  <c:v>8.7896016982473402</c:v>
                </c:pt>
                <c:pt idx="10">
                  <c:v>9.4331760081585614</c:v>
                </c:pt>
                <c:pt idx="11">
                  <c:v>9.843784674544187</c:v>
                </c:pt>
                <c:pt idx="12">
                  <c:v>10.04681107581713</c:v>
                </c:pt>
                <c:pt idx="13">
                  <c:v>10.43540656934181</c:v>
                </c:pt>
                <c:pt idx="14">
                  <c:v>10.960447465887381</c:v>
                </c:pt>
                <c:pt idx="15">
                  <c:v>11.152185251292046</c:v>
                </c:pt>
                <c:pt idx="16">
                  <c:v>12.03764902638671</c:v>
                </c:pt>
                <c:pt idx="17">
                  <c:v>12.952615862691651</c:v>
                </c:pt>
                <c:pt idx="18">
                  <c:v>13.314205855370641</c:v>
                </c:pt>
                <c:pt idx="19">
                  <c:v>13.772004994146414</c:v>
                </c:pt>
                <c:pt idx="20">
                  <c:v>14.262722370308921</c:v>
                </c:pt>
              </c:numCache>
            </c:numRef>
          </c:val>
        </c:ser>
        <c:ser>
          <c:idx val="2"/>
          <c:order val="2"/>
          <c:tx>
            <c:strRef>
              <c:f>Wealth_ISR!$B$56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Wealth_ISR!$D$52:$X$52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Wealth_ISR!$D$56:$X$56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-3.3357385578490883</c:v>
                </c:pt>
                <c:pt idx="2">
                  <c:v>-6.9199153115487411</c:v>
                </c:pt>
                <c:pt idx="3">
                  <c:v>-10.429156284888396</c:v>
                </c:pt>
                <c:pt idx="4">
                  <c:v>-13.51129611472669</c:v>
                </c:pt>
                <c:pt idx="5">
                  <c:v>-16.919167837919137</c:v>
                </c:pt>
                <c:pt idx="6">
                  <c:v>-20.189177002563873</c:v>
                </c:pt>
                <c:pt idx="7">
                  <c:v>-22.473261254486477</c:v>
                </c:pt>
                <c:pt idx="8">
                  <c:v>-24.524557665344627</c:v>
                </c:pt>
                <c:pt idx="9">
                  <c:v>-26.592266977546064</c:v>
                </c:pt>
                <c:pt idx="10">
                  <c:v>-27.742783844505059</c:v>
                </c:pt>
                <c:pt idx="11">
                  <c:v>-29.632250472515874</c:v>
                </c:pt>
                <c:pt idx="12">
                  <c:v>-30.895322119916415</c:v>
                </c:pt>
                <c:pt idx="13">
                  <c:v>-33.140653176021914</c:v>
                </c:pt>
                <c:pt idx="14">
                  <c:v>-37.506928026763589</c:v>
                </c:pt>
                <c:pt idx="15">
                  <c:v>-39.079659828181448</c:v>
                </c:pt>
                <c:pt idx="16">
                  <c:v>-41.301652003895263</c:v>
                </c:pt>
                <c:pt idx="17">
                  <c:v>-42.586097135421433</c:v>
                </c:pt>
                <c:pt idx="18">
                  <c:v>-44.749694069354021</c:v>
                </c:pt>
                <c:pt idx="19">
                  <c:v>-46.07054113671898</c:v>
                </c:pt>
                <c:pt idx="20">
                  <c:v>-48.148369933229063</c:v>
                </c:pt>
              </c:numCache>
            </c:numRef>
          </c:val>
        </c:ser>
        <c:ser>
          <c:idx val="4"/>
          <c:order val="3"/>
          <c:tx>
            <c:strRef>
              <c:f>Wealth_ISR!$B$53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Wealth_ISR!$D$52:$X$52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Wealth_ISR!$D$53:$X$53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1.0288396902834451</c:v>
                </c:pt>
                <c:pt idx="2">
                  <c:v>2.2200173618347696</c:v>
                </c:pt>
                <c:pt idx="3">
                  <c:v>3.6251986491985688</c:v>
                </c:pt>
                <c:pt idx="4">
                  <c:v>5.1745500782784504</c:v>
                </c:pt>
                <c:pt idx="5">
                  <c:v>6.6249729888714803</c:v>
                </c:pt>
                <c:pt idx="6">
                  <c:v>7.7861088552697355</c:v>
                </c:pt>
                <c:pt idx="7">
                  <c:v>8.7290414650927453</c:v>
                </c:pt>
                <c:pt idx="8">
                  <c:v>10.027263427633205</c:v>
                </c:pt>
                <c:pt idx="9">
                  <c:v>11.328138431418155</c:v>
                </c:pt>
                <c:pt idx="10">
                  <c:v>12.369891754674423</c:v>
                </c:pt>
                <c:pt idx="11">
                  <c:v>13.119420936514992</c:v>
                </c:pt>
                <c:pt idx="12">
                  <c:v>13.556382322771876</c:v>
                </c:pt>
                <c:pt idx="13">
                  <c:v>14.02277415259956</c:v>
                </c:pt>
                <c:pt idx="14">
                  <c:v>14.517313537017484</c:v>
                </c:pt>
                <c:pt idx="15">
                  <c:v>14.738952518337566</c:v>
                </c:pt>
                <c:pt idx="16">
                  <c:v>15.620659146626092</c:v>
                </c:pt>
                <c:pt idx="17">
                  <c:v>16.694077582859059</c:v>
                </c:pt>
                <c:pt idx="18">
                  <c:v>17.323342055327551</c:v>
                </c:pt>
                <c:pt idx="19">
                  <c:v>17.90978491808859</c:v>
                </c:pt>
                <c:pt idx="20">
                  <c:v>18.769290924961759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Wealth_ISR!$D$64:$X$64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4.0243723375675833</c:v>
                </c:pt>
                <c:pt idx="2">
                  <c:v>7.9405513346547885</c:v>
                </c:pt>
                <c:pt idx="3">
                  <c:v>7.9838544477765172</c:v>
                </c:pt>
                <c:pt idx="4">
                  <c:v>11.870972448520556</c:v>
                </c:pt>
                <c:pt idx="5">
                  <c:v>15.809405187933478</c:v>
                </c:pt>
                <c:pt idx="6">
                  <c:v>18.722789295420107</c:v>
                </c:pt>
                <c:pt idx="7">
                  <c:v>19.586962489114267</c:v>
                </c:pt>
                <c:pt idx="8">
                  <c:v>21.609684365404025</c:v>
                </c:pt>
                <c:pt idx="9">
                  <c:v>22.976305647807948</c:v>
                </c:pt>
                <c:pt idx="10">
                  <c:v>31.619272211083249</c:v>
                </c:pt>
                <c:pt idx="11">
                  <c:v>28.833036070108498</c:v>
                </c:pt>
                <c:pt idx="12">
                  <c:v>25.828217155807167</c:v>
                </c:pt>
                <c:pt idx="13">
                  <c:v>25.508870206502586</c:v>
                </c:pt>
                <c:pt idx="14">
                  <c:v>29.166394146234211</c:v>
                </c:pt>
                <c:pt idx="15">
                  <c:v>32.811171307853407</c:v>
                </c:pt>
                <c:pt idx="16">
                  <c:v>37.115149155316438</c:v>
                </c:pt>
                <c:pt idx="17">
                  <c:v>41.202375965702821</c:v>
                </c:pt>
                <c:pt idx="18">
                  <c:v>43.32500120573237</c:v>
                </c:pt>
                <c:pt idx="19">
                  <c:v>41.168340702545713</c:v>
                </c:pt>
                <c:pt idx="20">
                  <c:v>44.867978086912785</c:v>
                </c:pt>
              </c:numCache>
            </c:numRef>
          </c:val>
        </c:ser>
        <c:marker val="1"/>
        <c:axId val="74394624"/>
        <c:axId val="74408704"/>
      </c:lineChart>
      <c:catAx>
        <c:axId val="7439462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408704"/>
        <c:crosses val="autoZero"/>
        <c:auto val="1"/>
        <c:lblAlgn val="ctr"/>
        <c:lblOffset val="100"/>
      </c:catAx>
      <c:valAx>
        <c:axId val="7440870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3946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Wealth_ISR!$B$40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Wealth_ISR!$D$38:$X$38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Wealth_ISR!$D$40:$X$40</c:f>
              <c:numCache>
                <c:formatCode>_(* #,##0_);_(* \(#,##0\);_(* "-"??_);_(@_)</c:formatCode>
                <c:ptCount val="21"/>
                <c:pt idx="0">
                  <c:v>41203.639032690226</c:v>
                </c:pt>
                <c:pt idx="1">
                  <c:v>42040.842357413865</c:v>
                </c:pt>
                <c:pt idx="2">
                  <c:v>42780.937840889281</c:v>
                </c:pt>
                <c:pt idx="3">
                  <c:v>43336.006973488424</c:v>
                </c:pt>
                <c:pt idx="4">
                  <c:v>44254.101202977865</c:v>
                </c:pt>
                <c:pt idx="5">
                  <c:v>45462.940619185712</c:v>
                </c:pt>
                <c:pt idx="6">
                  <c:v>46992.21345274846</c:v>
                </c:pt>
                <c:pt idx="7">
                  <c:v>48386.804789174494</c:v>
                </c:pt>
                <c:pt idx="8">
                  <c:v>49517.806040150645</c:v>
                </c:pt>
                <c:pt idx="9">
                  <c:v>50584.426696418217</c:v>
                </c:pt>
                <c:pt idx="10">
                  <c:v>51697.182787919621</c:v>
                </c:pt>
                <c:pt idx="11">
                  <c:v>52599.285841473102</c:v>
                </c:pt>
                <c:pt idx="12">
                  <c:v>53187.021733168622</c:v>
                </c:pt>
                <c:pt idx="13">
                  <c:v>53546.64158704369</c:v>
                </c:pt>
                <c:pt idx="14">
                  <c:v>53772.717738444808</c:v>
                </c:pt>
                <c:pt idx="15">
                  <c:v>53939.568039820602</c:v>
                </c:pt>
                <c:pt idx="16">
                  <c:v>54342.804654522515</c:v>
                </c:pt>
                <c:pt idx="17">
                  <c:v>55079.147107248165</c:v>
                </c:pt>
                <c:pt idx="18">
                  <c:v>55817.504388793554</c:v>
                </c:pt>
                <c:pt idx="19">
                  <c:v>56297.773502788543</c:v>
                </c:pt>
                <c:pt idx="20">
                  <c:v>57298.450790791365</c:v>
                </c:pt>
              </c:numCache>
            </c:numRef>
          </c:val>
        </c:ser>
        <c:ser>
          <c:idx val="1"/>
          <c:order val="1"/>
          <c:tx>
            <c:strRef>
              <c:f>Wealth_ISR!$B$41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Wealth_ISR!$D$38:$X$38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Wealth_ISR!$D$41:$X$41</c:f>
              <c:numCache>
                <c:formatCode>General</c:formatCode>
                <c:ptCount val="21"/>
                <c:pt idx="0">
                  <c:v>163485.49636650208</c:v>
                </c:pt>
                <c:pt idx="1">
                  <c:v>164819.02146264515</c:v>
                </c:pt>
                <c:pt idx="2">
                  <c:v>166588.04182406436</c:v>
                </c:pt>
                <c:pt idx="3">
                  <c:v>168982.19556958042</c:v>
                </c:pt>
                <c:pt idx="4">
                  <c:v>171304.22386902798</c:v>
                </c:pt>
                <c:pt idx="5">
                  <c:v>173136.37863412016</c:v>
                </c:pt>
                <c:pt idx="6">
                  <c:v>174049.61850554193</c:v>
                </c:pt>
                <c:pt idx="7">
                  <c:v>174633.0225931633</c:v>
                </c:pt>
                <c:pt idx="8">
                  <c:v>176209.07437562666</c:v>
                </c:pt>
                <c:pt idx="9">
                  <c:v>177855.22033152025</c:v>
                </c:pt>
                <c:pt idx="10">
                  <c:v>178907.37098656589</c:v>
                </c:pt>
                <c:pt idx="11">
                  <c:v>179578.65660293031</c:v>
                </c:pt>
                <c:pt idx="12">
                  <c:v>179910.57532280643</c:v>
                </c:pt>
                <c:pt idx="13">
                  <c:v>180545.8725942531</c:v>
                </c:pt>
                <c:pt idx="14">
                  <c:v>181404.23831009775</c:v>
                </c:pt>
                <c:pt idx="15">
                  <c:v>181717.70178028871</c:v>
                </c:pt>
                <c:pt idx="16">
                  <c:v>183165.30662814778</c:v>
                </c:pt>
                <c:pt idx="17">
                  <c:v>184661.14470206981</c:v>
                </c:pt>
                <c:pt idx="18">
                  <c:v>185252.29189641264</c:v>
                </c:pt>
                <c:pt idx="19">
                  <c:v>186000.72709080181</c:v>
                </c:pt>
                <c:pt idx="20">
                  <c:v>186802.97882897774</c:v>
                </c:pt>
              </c:numCache>
            </c:numRef>
          </c:val>
        </c:ser>
        <c:ser>
          <c:idx val="2"/>
          <c:order val="2"/>
          <c:tx>
            <c:strRef>
              <c:f>Wealth_ISR!$B$42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Wealth_ISR!$D$38:$X$38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Wealth_ISR!$D$42:$X$42</c:f>
              <c:numCache>
                <c:formatCode>_(* #,##0_);_(* \(#,##0\);_(* "-"??_);_(@_)</c:formatCode>
                <c:ptCount val="21"/>
                <c:pt idx="0">
                  <c:v>1484.8022076252153</c:v>
                </c:pt>
                <c:pt idx="1">
                  <c:v>1435.2730878776665</c:v>
                </c:pt>
                <c:pt idx="2">
                  <c:v>1382.0551523135443</c:v>
                </c:pt>
                <c:pt idx="3">
                  <c:v>1329.9498648705085</c:v>
                </c:pt>
                <c:pt idx="4">
                  <c:v>1284.1861846349734</c:v>
                </c:pt>
                <c:pt idx="5">
                  <c:v>1233.5860300559766</c:v>
                </c:pt>
                <c:pt idx="6">
                  <c:v>1185.0328617897846</c:v>
                </c:pt>
                <c:pt idx="7">
                  <c:v>1151.1187283932179</c:v>
                </c:pt>
                <c:pt idx="8">
                  <c:v>1120.6610339998592</c:v>
                </c:pt>
                <c:pt idx="9">
                  <c:v>1089.9596404850201</c:v>
                </c:pt>
                <c:pt idx="10">
                  <c:v>1072.8767406453126</c:v>
                </c:pt>
                <c:pt idx="11">
                  <c:v>1044.8218984402663</c:v>
                </c:pt>
                <c:pt idx="12">
                  <c:v>1026.0677827357749</c:v>
                </c:pt>
                <c:pt idx="13">
                  <c:v>992.7290576462259</c:v>
                </c:pt>
                <c:pt idx="14">
                  <c:v>927.89851227142901</c:v>
                </c:pt>
                <c:pt idx="15">
                  <c:v>904.54655576395271</c:v>
                </c:pt>
                <c:pt idx="16">
                  <c:v>871.55436688569444</c:v>
                </c:pt>
                <c:pt idx="17">
                  <c:v>852.4828972170593</c:v>
                </c:pt>
                <c:pt idx="18">
                  <c:v>820.3577621779167</c:v>
                </c:pt>
                <c:pt idx="19">
                  <c:v>800.74579576232895</c:v>
                </c:pt>
                <c:pt idx="20">
                  <c:v>769.8941479210747</c:v>
                </c:pt>
              </c:numCache>
            </c:numRef>
          </c:val>
        </c:ser>
        <c:overlap val="100"/>
        <c:axId val="76224000"/>
        <c:axId val="76225536"/>
      </c:barChart>
      <c:catAx>
        <c:axId val="7622400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225536"/>
        <c:crosses val="autoZero"/>
        <c:auto val="1"/>
        <c:lblAlgn val="ctr"/>
        <c:lblOffset val="100"/>
      </c:catAx>
      <c:valAx>
        <c:axId val="7622553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22400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Wealth_ISR!$B$67:$B$69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Wealth_ISR!$C$67:$C$69</c:f>
              <c:numCache>
                <c:formatCode>_(* #,##0_);_(* \(#,##0\);_(* "-"??_);_(@_)</c:formatCode>
                <c:ptCount val="3"/>
                <c:pt idx="0">
                  <c:v>21.890491484563515</c:v>
                </c:pt>
                <c:pt idx="1">
                  <c:v>77.628251864373993</c:v>
                </c:pt>
                <c:pt idx="2">
                  <c:v>0.48125665106247034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Wealth_ISR!$B$72:$B$75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Wealth_ISR!$C$72:$C$75</c:f>
              <c:numCache>
                <c:formatCode>_(* #,##0_);_(* \(#,##0\);_(* "-"??_);_(@_)</c:formatCode>
                <c:ptCount val="4"/>
                <c:pt idx="0">
                  <c:v>61.101009837837928</c:v>
                </c:pt>
                <c:pt idx="1">
                  <c:v>4.5108908154140659</c:v>
                </c:pt>
                <c:pt idx="2">
                  <c:v>20.574042188160298</c:v>
                </c:pt>
                <c:pt idx="3">
                  <c:v>13.814057158587708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927772204359.8606</v>
      </c>
      <c r="E7" s="13">
        <f t="shared" ref="E7:X7" si="0">+E8+E9+E10</f>
        <v>966973513151.00012</v>
      </c>
      <c r="F7" s="13">
        <f t="shared" si="0"/>
        <v>1013207307240.598</v>
      </c>
      <c r="G7" s="13">
        <f t="shared" si="0"/>
        <v>1065284298906.6754</v>
      </c>
      <c r="H7" s="13">
        <f t="shared" si="0"/>
        <v>1119849538795.6765</v>
      </c>
      <c r="I7" s="13">
        <f t="shared" si="0"/>
        <v>1172166417770.4031</v>
      </c>
      <c r="J7" s="13">
        <f t="shared" si="0"/>
        <v>1219308583996.3306</v>
      </c>
      <c r="K7" s="13">
        <f t="shared" si="0"/>
        <v>1262258400796.1123</v>
      </c>
      <c r="L7" s="13">
        <f t="shared" si="0"/>
        <v>1307802163925.2324</v>
      </c>
      <c r="M7" s="13">
        <f t="shared" si="0"/>
        <v>1352472450326.3921</v>
      </c>
      <c r="N7" s="13">
        <f t="shared" si="0"/>
        <v>1393528855709.2778</v>
      </c>
      <c r="O7" s="13">
        <f t="shared" si="0"/>
        <v>1429961766911.2141</v>
      </c>
      <c r="P7" s="13">
        <f t="shared" si="0"/>
        <v>1461304627591.6436</v>
      </c>
      <c r="Q7" s="13">
        <f t="shared" si="0"/>
        <v>1493286384089.5493</v>
      </c>
      <c r="R7" s="13">
        <f t="shared" si="0"/>
        <v>1527890234608.7036</v>
      </c>
      <c r="S7" s="13">
        <f t="shared" si="0"/>
        <v>1562389548705.2341</v>
      </c>
      <c r="T7" s="13">
        <f t="shared" si="0"/>
        <v>1610288729754.9385</v>
      </c>
      <c r="U7" s="13">
        <f t="shared" si="0"/>
        <v>1664945788854.2187</v>
      </c>
      <c r="V7" s="13">
        <f t="shared" si="0"/>
        <v>1715563344913.9595</v>
      </c>
      <c r="W7" s="13">
        <f t="shared" si="0"/>
        <v>1765131229971.5237</v>
      </c>
      <c r="X7" s="13">
        <f t="shared" si="0"/>
        <v>1816553428238.2329</v>
      </c>
    </row>
    <row r="8" spans="1:24" s="22" customFormat="1" ht="15.75">
      <c r="A8" s="19">
        <v>1</v>
      </c>
      <c r="B8" s="20" t="s">
        <v>5</v>
      </c>
      <c r="C8" s="20"/>
      <c r="D8" s="21">
        <v>185414274261.51532</v>
      </c>
      <c r="E8" s="21">
        <v>195167211456.03897</v>
      </c>
      <c r="F8" s="21">
        <v>205673765106.67279</v>
      </c>
      <c r="G8" s="21">
        <v>216080351202.94293</v>
      </c>
      <c r="H8" s="21">
        <v>228543446277.09268</v>
      </c>
      <c r="I8" s="21">
        <v>242411990953.80719</v>
      </c>
      <c r="J8" s="21">
        <v>257835654974.99045</v>
      </c>
      <c r="K8" s="21">
        <v>272455694604.81183</v>
      </c>
      <c r="L8" s="21">
        <v>285475846369.16315</v>
      </c>
      <c r="M8" s="21">
        <v>298061955995.4671</v>
      </c>
      <c r="N8" s="21">
        <v>310956124701.74554</v>
      </c>
      <c r="O8" s="21">
        <v>322502685070.54004</v>
      </c>
      <c r="P8" s="21">
        <v>331971742540.59314</v>
      </c>
      <c r="Q8" s="21">
        <v>340133943304.90973</v>
      </c>
      <c r="R8" s="21">
        <v>347975946846.86261</v>
      </c>
      <c r="S8" s="21">
        <v>356247760767.8941</v>
      </c>
      <c r="T8" s="21">
        <v>367093416462.36511</v>
      </c>
      <c r="U8" s="21">
        <v>381157722386.93079</v>
      </c>
      <c r="V8" s="21">
        <v>395875825996.74585</v>
      </c>
      <c r="W8" s="21">
        <v>408775262217.29889</v>
      </c>
      <c r="X8" s="21">
        <v>425062827346.40668</v>
      </c>
    </row>
    <row r="9" spans="1:24" s="22" customFormat="1" ht="15.75">
      <c r="A9" s="19">
        <v>2</v>
      </c>
      <c r="B9" s="20" t="s">
        <v>38</v>
      </c>
      <c r="C9" s="20"/>
      <c r="D9" s="21">
        <v>735676395888.94446</v>
      </c>
      <c r="E9" s="21">
        <v>765143298992.55261</v>
      </c>
      <c r="F9" s="21">
        <v>800889169637.49719</v>
      </c>
      <c r="G9" s="21">
        <v>842572602225.61011</v>
      </c>
      <c r="H9" s="21">
        <v>884674112016.89514</v>
      </c>
      <c r="I9" s="21">
        <v>923176848651.04089</v>
      </c>
      <c r="J9" s="21">
        <v>954970921526.12622</v>
      </c>
      <c r="K9" s="21">
        <v>983321004122.24475</v>
      </c>
      <c r="L9" s="21">
        <v>1015865577819.0411</v>
      </c>
      <c r="M9" s="21">
        <v>1047988053203.959</v>
      </c>
      <c r="N9" s="21">
        <v>1076119427837.7577</v>
      </c>
      <c r="O9" s="21">
        <v>1101052951752.0825</v>
      </c>
      <c r="P9" s="21">
        <v>1122928587560.8013</v>
      </c>
      <c r="Q9" s="21">
        <v>1146846520581.1907</v>
      </c>
      <c r="R9" s="21">
        <v>1173909637504.8838</v>
      </c>
      <c r="S9" s="21">
        <v>1200167645082.4451</v>
      </c>
      <c r="T9" s="21">
        <v>1237307838911.9858</v>
      </c>
      <c r="U9" s="21">
        <v>1277888729666.6587</v>
      </c>
      <c r="V9" s="21">
        <v>1313869275871.9329</v>
      </c>
      <c r="W9" s="21">
        <v>1350541793369.2302</v>
      </c>
      <c r="X9" s="21">
        <v>1385779218144.8884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6681534209.4008789</v>
      </c>
      <c r="E10" s="21">
        <f t="shared" ref="E10:X10" si="1">+E13+E16+E19+E23</f>
        <v>6663002702.4086008</v>
      </c>
      <c r="F10" s="21">
        <f t="shared" si="1"/>
        <v>6644372496.428051</v>
      </c>
      <c r="G10" s="21">
        <f t="shared" si="1"/>
        <v>6631345478.1224632</v>
      </c>
      <c r="H10" s="21">
        <f t="shared" si="1"/>
        <v>6631980501.6887007</v>
      </c>
      <c r="I10" s="21">
        <f t="shared" si="1"/>
        <v>6577578165.5548429</v>
      </c>
      <c r="J10" s="21">
        <f t="shared" si="1"/>
        <v>6502007495.2137823</v>
      </c>
      <c r="K10" s="21">
        <f t="shared" si="1"/>
        <v>6481702069.055604</v>
      </c>
      <c r="L10" s="21">
        <f t="shared" si="1"/>
        <v>6460739737.0280991</v>
      </c>
      <c r="M10" s="21">
        <f t="shared" si="1"/>
        <v>6422441126.9661579</v>
      </c>
      <c r="N10" s="21">
        <f t="shared" si="1"/>
        <v>6453303169.7747459</v>
      </c>
      <c r="O10" s="21">
        <f t="shared" si="1"/>
        <v>6406130088.591486</v>
      </c>
      <c r="P10" s="21">
        <f t="shared" si="1"/>
        <v>6404297490.2491341</v>
      </c>
      <c r="Q10" s="21">
        <f t="shared" si="1"/>
        <v>6305920203.4489374</v>
      </c>
      <c r="R10" s="21">
        <f t="shared" si="1"/>
        <v>6004650256.9573135</v>
      </c>
      <c r="S10" s="21">
        <f t="shared" si="1"/>
        <v>5974142854.8950415</v>
      </c>
      <c r="T10" s="21">
        <f t="shared" si="1"/>
        <v>5887474380.5873299</v>
      </c>
      <c r="U10" s="21">
        <f t="shared" si="1"/>
        <v>5899336800.629343</v>
      </c>
      <c r="V10" s="21">
        <f t="shared" si="1"/>
        <v>5818243045.2807312</v>
      </c>
      <c r="W10" s="21">
        <f t="shared" si="1"/>
        <v>5814174384.9946861</v>
      </c>
      <c r="X10" s="21">
        <f t="shared" si="1"/>
        <v>5711382746.9377003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4333956754.3670397</v>
      </c>
      <c r="E11" s="38">
        <f t="shared" ref="E11:X11" si="2">+E13+E16</f>
        <v>4326410597.4129658</v>
      </c>
      <c r="F11" s="38">
        <f t="shared" si="2"/>
        <v>4318864440.4588919</v>
      </c>
      <c r="G11" s="38">
        <f t="shared" si="2"/>
        <v>4318311362.7734499</v>
      </c>
      <c r="H11" s="38">
        <f t="shared" si="2"/>
        <v>4331744443.6252737</v>
      </c>
      <c r="I11" s="38">
        <f t="shared" si="2"/>
        <v>4289232890.3280363</v>
      </c>
      <c r="J11" s="38">
        <f t="shared" si="2"/>
        <v>4225742099.2249012</v>
      </c>
      <c r="K11" s="38">
        <f t="shared" si="2"/>
        <v>4218195942.2708263</v>
      </c>
      <c r="L11" s="38">
        <f t="shared" si="2"/>
        <v>4210649785.3167524</v>
      </c>
      <c r="M11" s="38">
        <f t="shared" si="2"/>
        <v>4189117469.8254132</v>
      </c>
      <c r="N11" s="38">
        <f t="shared" si="2"/>
        <v>4237515947.0203991</v>
      </c>
      <c r="O11" s="38">
        <f t="shared" si="2"/>
        <v>4204249854.74439</v>
      </c>
      <c r="P11" s="38">
        <f t="shared" si="2"/>
        <v>4219935317.3488088</v>
      </c>
      <c r="Q11" s="38">
        <f t="shared" si="2"/>
        <v>4137717670.1923714</v>
      </c>
      <c r="R11" s="38">
        <f t="shared" si="2"/>
        <v>3877176501.6858015</v>
      </c>
      <c r="S11" s="38">
        <f t="shared" si="2"/>
        <v>3885868885.0215874</v>
      </c>
      <c r="T11" s="38">
        <f t="shared" si="2"/>
        <v>3845158767.6562653</v>
      </c>
      <c r="U11" s="38">
        <f t="shared" si="2"/>
        <v>3909344839.3204317</v>
      </c>
      <c r="V11" s="38">
        <f t="shared" si="2"/>
        <v>3891012575.6147342</v>
      </c>
      <c r="W11" s="38">
        <f t="shared" si="2"/>
        <v>3939114564.9610462</v>
      </c>
      <c r="X11" s="38">
        <f t="shared" si="2"/>
        <v>3901900987.2300396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2347577455.0338392</v>
      </c>
      <c r="E12" s="38">
        <f t="shared" ref="E12:X12" si="3">+E23+E19</f>
        <v>2336592104.995635</v>
      </c>
      <c r="F12" s="38">
        <f t="shared" si="3"/>
        <v>2325508055.9691586</v>
      </c>
      <c r="G12" s="38">
        <f t="shared" si="3"/>
        <v>2313034115.3490133</v>
      </c>
      <c r="H12" s="38">
        <f t="shared" si="3"/>
        <v>2300236058.0634274</v>
      </c>
      <c r="I12" s="38">
        <f t="shared" si="3"/>
        <v>2288345275.2268062</v>
      </c>
      <c r="J12" s="38">
        <f t="shared" si="3"/>
        <v>2276265395.9888806</v>
      </c>
      <c r="K12" s="38">
        <f t="shared" si="3"/>
        <v>2263506126.7847772</v>
      </c>
      <c r="L12" s="38">
        <f t="shared" si="3"/>
        <v>2250089951.7113471</v>
      </c>
      <c r="M12" s="38">
        <f t="shared" si="3"/>
        <v>2233323657.1407447</v>
      </c>
      <c r="N12" s="38">
        <f t="shared" si="3"/>
        <v>2215787222.7543468</v>
      </c>
      <c r="O12" s="38">
        <f t="shared" si="3"/>
        <v>2201880233.8470964</v>
      </c>
      <c r="P12" s="38">
        <f t="shared" si="3"/>
        <v>2184362172.9003258</v>
      </c>
      <c r="Q12" s="38">
        <f t="shared" si="3"/>
        <v>2168202533.2565665</v>
      </c>
      <c r="R12" s="38">
        <f t="shared" si="3"/>
        <v>2127473755.271512</v>
      </c>
      <c r="S12" s="38">
        <f t="shared" si="3"/>
        <v>2088273969.8734541</v>
      </c>
      <c r="T12" s="38">
        <f t="shared" si="3"/>
        <v>2042315612.9310646</v>
      </c>
      <c r="U12" s="38">
        <f t="shared" si="3"/>
        <v>1989991961.3089116</v>
      </c>
      <c r="V12" s="38">
        <f t="shared" si="3"/>
        <v>1927230469.6659966</v>
      </c>
      <c r="W12" s="38">
        <f t="shared" si="3"/>
        <v>1875059820.0336399</v>
      </c>
      <c r="X12" s="38">
        <f t="shared" si="3"/>
        <v>1809481759.7076607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4048992896.5382895</v>
      </c>
      <c r="E13" s="13">
        <f t="shared" ref="E13:X13" si="4">+E14+E15</f>
        <v>4041999817.2696571</v>
      </c>
      <c r="F13" s="13">
        <f t="shared" si="4"/>
        <v>4035006738.0010247</v>
      </c>
      <c r="G13" s="13">
        <f t="shared" si="4"/>
        <v>4035006738.0010247</v>
      </c>
      <c r="H13" s="13">
        <f t="shared" si="4"/>
        <v>4048992896.53829</v>
      </c>
      <c r="I13" s="13">
        <f t="shared" si="4"/>
        <v>4007034420.9264941</v>
      </c>
      <c r="J13" s="13">
        <f t="shared" si="4"/>
        <v>3944096707.5088005</v>
      </c>
      <c r="K13" s="13">
        <f t="shared" si="4"/>
        <v>3937103628.2401676</v>
      </c>
      <c r="L13" s="13">
        <f t="shared" si="4"/>
        <v>3930110548.9715352</v>
      </c>
      <c r="M13" s="13">
        <f t="shared" si="4"/>
        <v>3909131311.1656375</v>
      </c>
      <c r="N13" s="13">
        <f t="shared" si="4"/>
        <v>3958082866.0460653</v>
      </c>
      <c r="O13" s="13">
        <f t="shared" si="4"/>
        <v>3923117469.7029023</v>
      </c>
      <c r="P13" s="13">
        <f t="shared" si="4"/>
        <v>3937103628.2401676</v>
      </c>
      <c r="Q13" s="13">
        <f t="shared" si="4"/>
        <v>3853186677.0165768</v>
      </c>
      <c r="R13" s="13">
        <f t="shared" si="4"/>
        <v>3590946204.442853</v>
      </c>
      <c r="S13" s="13">
        <f t="shared" si="4"/>
        <v>3597939283.7114854</v>
      </c>
      <c r="T13" s="13">
        <f t="shared" si="4"/>
        <v>3558078731.8802795</v>
      </c>
      <c r="U13" s="13">
        <f t="shared" si="4"/>
        <v>3623114369.0785627</v>
      </c>
      <c r="V13" s="13">
        <f t="shared" si="4"/>
        <v>3605631670.9069815</v>
      </c>
      <c r="W13" s="13">
        <f t="shared" si="4"/>
        <v>3654583225.7874098</v>
      </c>
      <c r="X13" s="13">
        <f t="shared" si="4"/>
        <v>3618219213.5905199</v>
      </c>
    </row>
    <row r="14" spans="1:24" ht="15.75">
      <c r="A14" s="8" t="s">
        <v>43</v>
      </c>
      <c r="B14" s="2" t="s">
        <v>27</v>
      </c>
      <c r="C14" s="10"/>
      <c r="D14" s="11">
        <v>3014017164.7806611</v>
      </c>
      <c r="E14" s="11">
        <v>3028003323.3179264</v>
      </c>
      <c r="F14" s="11">
        <v>3021010244.049294</v>
      </c>
      <c r="G14" s="11">
        <v>3021010244.049294</v>
      </c>
      <c r="H14" s="11">
        <v>3034996402.5865593</v>
      </c>
      <c r="I14" s="11">
        <v>2993037926.9747634</v>
      </c>
      <c r="J14" s="11">
        <v>2930100213.5570698</v>
      </c>
      <c r="K14" s="11">
        <v>2930100213.5570698</v>
      </c>
      <c r="L14" s="11">
        <v>2930100213.5570698</v>
      </c>
      <c r="M14" s="11">
        <v>2923107134.2884374</v>
      </c>
      <c r="N14" s="11">
        <v>2965065609.9002328</v>
      </c>
      <c r="O14" s="11">
        <v>2979051768.4374981</v>
      </c>
      <c r="P14" s="11">
        <v>3028003323.3179264</v>
      </c>
      <c r="Q14" s="11">
        <v>2937093292.8257027</v>
      </c>
      <c r="R14" s="11">
        <v>2660866661.7147136</v>
      </c>
      <c r="S14" s="11">
        <v>2660866661.7147136</v>
      </c>
      <c r="T14" s="11">
        <v>2607019951.3462424</v>
      </c>
      <c r="U14" s="11">
        <v>2665062509.2758932</v>
      </c>
      <c r="V14" s="11">
        <v>2636390884.2744994</v>
      </c>
      <c r="W14" s="11">
        <v>2675552128.1788421</v>
      </c>
      <c r="X14" s="11">
        <v>2683943823.3012013</v>
      </c>
    </row>
    <row r="15" spans="1:24" ht="15.75">
      <c r="A15" s="8" t="s">
        <v>47</v>
      </c>
      <c r="B15" s="2" t="s">
        <v>6</v>
      </c>
      <c r="C15" s="10"/>
      <c r="D15" s="11">
        <v>1034975731.7576284</v>
      </c>
      <c r="E15" s="11">
        <v>1013996493.9517306</v>
      </c>
      <c r="F15" s="11">
        <v>1013996493.9517306</v>
      </c>
      <c r="G15" s="11">
        <v>1013996493.9517306</v>
      </c>
      <c r="H15" s="11">
        <v>1013996493.9517306</v>
      </c>
      <c r="I15" s="11">
        <v>1013996493.9517306</v>
      </c>
      <c r="J15" s="11">
        <v>1013996493.9517306</v>
      </c>
      <c r="K15" s="11">
        <v>1007003414.683098</v>
      </c>
      <c r="L15" s="11">
        <v>1000010335.4144653</v>
      </c>
      <c r="M15" s="11">
        <v>986024176.87720013</v>
      </c>
      <c r="N15" s="11">
        <v>993017256.14583278</v>
      </c>
      <c r="O15" s="11">
        <v>944065701.26540434</v>
      </c>
      <c r="P15" s="11">
        <v>909100304.92224121</v>
      </c>
      <c r="Q15" s="11">
        <v>916093384.19087386</v>
      </c>
      <c r="R15" s="11">
        <v>930079542.72813916</v>
      </c>
      <c r="S15" s="11">
        <v>937072621.99677169</v>
      </c>
      <c r="T15" s="11">
        <v>951058780.53403699</v>
      </c>
      <c r="U15" s="11">
        <v>958051859.80266964</v>
      </c>
      <c r="V15" s="11">
        <v>969240786.63248181</v>
      </c>
      <c r="W15" s="11">
        <v>979031097.60856748</v>
      </c>
      <c r="X15" s="11">
        <v>934275390.28931868</v>
      </c>
    </row>
    <row r="16" spans="1:24" ht="15.75">
      <c r="A16" s="15" t="s">
        <v>44</v>
      </c>
      <c r="B16" s="10" t="s">
        <v>11</v>
      </c>
      <c r="C16" s="10"/>
      <c r="D16" s="13">
        <f>+D17+D18</f>
        <v>284963857.82875025</v>
      </c>
      <c r="E16" s="13">
        <f t="shared" ref="E16:X16" si="5">+E17+E18</f>
        <v>284410780.14330864</v>
      </c>
      <c r="F16" s="13">
        <f t="shared" si="5"/>
        <v>283857702.45786703</v>
      </c>
      <c r="G16" s="13">
        <f t="shared" si="5"/>
        <v>283304624.77242541</v>
      </c>
      <c r="H16" s="13">
        <f t="shared" si="5"/>
        <v>282751547.0869838</v>
      </c>
      <c r="I16" s="13">
        <f t="shared" si="5"/>
        <v>282198469.40154213</v>
      </c>
      <c r="J16" s="13">
        <f t="shared" si="5"/>
        <v>281645391.71610051</v>
      </c>
      <c r="K16" s="13">
        <f t="shared" si="5"/>
        <v>281092314.0306589</v>
      </c>
      <c r="L16" s="13">
        <f t="shared" si="5"/>
        <v>280539236.34521723</v>
      </c>
      <c r="M16" s="13">
        <f t="shared" si="5"/>
        <v>279986158.65977561</v>
      </c>
      <c r="N16" s="13">
        <f t="shared" si="5"/>
        <v>279433080.974334</v>
      </c>
      <c r="O16" s="13">
        <f t="shared" si="5"/>
        <v>281132385.04148757</v>
      </c>
      <c r="P16" s="13">
        <f t="shared" si="5"/>
        <v>282831689.10864115</v>
      </c>
      <c r="Q16" s="13">
        <f t="shared" si="5"/>
        <v>284530993.17579472</v>
      </c>
      <c r="R16" s="13">
        <f t="shared" si="5"/>
        <v>286230297.24294835</v>
      </c>
      <c r="S16" s="13">
        <f t="shared" si="5"/>
        <v>287929601.31010193</v>
      </c>
      <c r="T16" s="13">
        <f t="shared" si="5"/>
        <v>287080035.77598554</v>
      </c>
      <c r="U16" s="13">
        <f t="shared" si="5"/>
        <v>286230470.24186909</v>
      </c>
      <c r="V16" s="13">
        <f t="shared" si="5"/>
        <v>285380904.70775265</v>
      </c>
      <c r="W16" s="13">
        <f t="shared" si="5"/>
        <v>284531339.17363626</v>
      </c>
      <c r="X16" s="13">
        <f t="shared" si="5"/>
        <v>283681773.63951981</v>
      </c>
    </row>
    <row r="17" spans="1:24">
      <c r="A17" s="8" t="s">
        <v>45</v>
      </c>
      <c r="B17" s="2" t="s">
        <v>7</v>
      </c>
      <c r="C17" s="2"/>
      <c r="D17" s="14">
        <v>8974589.3246129788</v>
      </c>
      <c r="E17" s="14">
        <v>8839677.197510954</v>
      </c>
      <c r="F17" s="14">
        <v>8704765.0704089291</v>
      </c>
      <c r="G17" s="14">
        <v>8569852.9433069024</v>
      </c>
      <c r="H17" s="14">
        <v>8434940.8162048776</v>
      </c>
      <c r="I17" s="14">
        <v>8300028.6891028527</v>
      </c>
      <c r="J17" s="14">
        <v>8165116.5620008279</v>
      </c>
      <c r="K17" s="14">
        <v>8030204.434898803</v>
      </c>
      <c r="L17" s="14">
        <v>7895292.3077967772</v>
      </c>
      <c r="M17" s="14">
        <v>7760380.1806947524</v>
      </c>
      <c r="N17" s="14">
        <v>7625468.0535927275</v>
      </c>
      <c r="O17" s="14">
        <v>7652109.887387909</v>
      </c>
      <c r="P17" s="14">
        <v>7678751.7211830914</v>
      </c>
      <c r="Q17" s="14">
        <v>7705393.5549782738</v>
      </c>
      <c r="R17" s="14">
        <v>7732035.3887734562</v>
      </c>
      <c r="S17" s="14">
        <v>7758677.2225686386</v>
      </c>
      <c r="T17" s="14">
        <v>7745442.8051314214</v>
      </c>
      <c r="U17" s="14">
        <v>7732208.3876942052</v>
      </c>
      <c r="V17" s="14">
        <v>7718973.970256988</v>
      </c>
      <c r="W17" s="14">
        <v>7705739.5528197708</v>
      </c>
      <c r="X17" s="14">
        <v>7692505.1353825536</v>
      </c>
    </row>
    <row r="18" spans="1:24">
      <c r="A18" s="8" t="s">
        <v>46</v>
      </c>
      <c r="B18" s="2" t="s">
        <v>62</v>
      </c>
      <c r="C18" s="2"/>
      <c r="D18" s="14">
        <v>275989268.50413728</v>
      </c>
      <c r="E18" s="14">
        <v>275571102.94579768</v>
      </c>
      <c r="F18" s="14">
        <v>275152937.38745809</v>
      </c>
      <c r="G18" s="14">
        <v>274734771.82911849</v>
      </c>
      <c r="H18" s="14">
        <v>274316606.27077889</v>
      </c>
      <c r="I18" s="14">
        <v>273898440.7124393</v>
      </c>
      <c r="J18" s="14">
        <v>273480275.1540997</v>
      </c>
      <c r="K18" s="14">
        <v>273062109.59576011</v>
      </c>
      <c r="L18" s="14">
        <v>272643944.03742045</v>
      </c>
      <c r="M18" s="14">
        <v>272225778.47908086</v>
      </c>
      <c r="N18" s="14">
        <v>271807612.92074126</v>
      </c>
      <c r="O18" s="14">
        <v>273480275.15409964</v>
      </c>
      <c r="P18" s="14">
        <v>275152937.38745809</v>
      </c>
      <c r="Q18" s="14">
        <v>276825599.62081647</v>
      </c>
      <c r="R18" s="14">
        <v>278498261.85417491</v>
      </c>
      <c r="S18" s="14">
        <v>280170924.0875333</v>
      </c>
      <c r="T18" s="14">
        <v>279334592.9708541</v>
      </c>
      <c r="U18" s="14">
        <v>278498261.85417491</v>
      </c>
      <c r="V18" s="14">
        <v>277661930.73749566</v>
      </c>
      <c r="W18" s="14">
        <v>276825599.62081647</v>
      </c>
      <c r="X18" s="14">
        <v>275989268.50413728</v>
      </c>
    </row>
    <row r="19" spans="1:24" ht="15.75">
      <c r="A19" s="15" t="s">
        <v>48</v>
      </c>
      <c r="B19" s="10" t="s">
        <v>12</v>
      </c>
      <c r="C19" s="10"/>
      <c r="D19" s="13">
        <f>+D20+D21+D22</f>
        <v>1353331284.8456993</v>
      </c>
      <c r="E19" s="13">
        <f t="shared" ref="E19:X19" si="6">+E20+E21+E22</f>
        <v>1351695881.286166</v>
      </c>
      <c r="F19" s="13">
        <f t="shared" si="6"/>
        <v>1350394837.5739403</v>
      </c>
      <c r="G19" s="13">
        <f t="shared" si="6"/>
        <v>1348899969.5282199</v>
      </c>
      <c r="H19" s="13">
        <f t="shared" si="6"/>
        <v>1347563536.0909913</v>
      </c>
      <c r="I19" s="13">
        <f t="shared" si="6"/>
        <v>1346569338.4315412</v>
      </c>
      <c r="J19" s="13">
        <f t="shared" si="6"/>
        <v>1345278810.7543581</v>
      </c>
      <c r="K19" s="13">
        <f t="shared" si="6"/>
        <v>1343688335.1383624</v>
      </c>
      <c r="L19" s="13">
        <f t="shared" si="6"/>
        <v>1342397807.461179</v>
      </c>
      <c r="M19" s="13">
        <f t="shared" si="6"/>
        <v>1341452595.6837749</v>
      </c>
      <c r="N19" s="13">
        <f t="shared" si="6"/>
        <v>1340867321.4329464</v>
      </c>
      <c r="O19" s="13">
        <f t="shared" si="6"/>
        <v>1340282047.1821172</v>
      </c>
      <c r="P19" s="13">
        <f t="shared" si="6"/>
        <v>1339636783.3435256</v>
      </c>
      <c r="Q19" s="13">
        <f t="shared" si="6"/>
        <v>1338766182.7806802</v>
      </c>
      <c r="R19" s="13">
        <f t="shared" si="6"/>
        <v>1311606581.6438067</v>
      </c>
      <c r="S19" s="13">
        <f t="shared" si="6"/>
        <v>1285753257.1213458</v>
      </c>
      <c r="T19" s="13">
        <f t="shared" si="6"/>
        <v>1251957666.9039671</v>
      </c>
      <c r="U19" s="13">
        <f t="shared" si="6"/>
        <v>1212291706.3903453</v>
      </c>
      <c r="V19" s="13">
        <f t="shared" si="6"/>
        <v>1162266268.8833523</v>
      </c>
      <c r="W19" s="13">
        <f t="shared" si="6"/>
        <v>1121219044.7706139</v>
      </c>
      <c r="X19" s="13">
        <f t="shared" si="6"/>
        <v>1067095184.4272391</v>
      </c>
    </row>
    <row r="20" spans="1:24" s="16" customFormat="1">
      <c r="A20" s="8" t="s">
        <v>59</v>
      </c>
      <c r="B20" s="2" t="s">
        <v>13</v>
      </c>
      <c r="C20" s="2"/>
      <c r="D20" s="11">
        <v>24143015.038812362</v>
      </c>
      <c r="E20" s="11">
        <v>23543119.161187347</v>
      </c>
      <c r="F20" s="11">
        <v>22985215.994996086</v>
      </c>
      <c r="G20" s="11">
        <v>22526295.648612946</v>
      </c>
      <c r="H20" s="11">
        <v>22226347.709800441</v>
      </c>
      <c r="I20" s="11">
        <v>21926399.770987932</v>
      </c>
      <c r="J20" s="11">
        <v>21326503.893362921</v>
      </c>
      <c r="K20" s="11">
        <v>20426660.076925401</v>
      </c>
      <c r="L20" s="11">
        <v>19826764.19930039</v>
      </c>
      <c r="M20" s="11">
        <v>19226868.321675375</v>
      </c>
      <c r="N20" s="11">
        <v>18986909.970625367</v>
      </c>
      <c r="O20" s="11">
        <v>18746951.619575366</v>
      </c>
      <c r="P20" s="11">
        <v>18447003.680762857</v>
      </c>
      <c r="Q20" s="11">
        <v>18267034.91747535</v>
      </c>
      <c r="R20" s="11">
        <v>18042073.963365972</v>
      </c>
      <c r="S20" s="11">
        <v>17742126.024553463</v>
      </c>
      <c r="T20" s="11">
        <v>17442178.085740954</v>
      </c>
      <c r="U20" s="11">
        <v>17142230.146928448</v>
      </c>
      <c r="V20" s="11">
        <v>16842282.208115947</v>
      </c>
      <c r="W20" s="11">
        <v>16542334.269303435</v>
      </c>
      <c r="X20" s="11">
        <v>15942438.391678426</v>
      </c>
    </row>
    <row r="21" spans="1:24" s="16" customFormat="1">
      <c r="A21" s="8" t="s">
        <v>60</v>
      </c>
      <c r="B21" s="2" t="s">
        <v>14</v>
      </c>
      <c r="C21" s="2"/>
      <c r="D21" s="11">
        <v>1329188269.8068869</v>
      </c>
      <c r="E21" s="11">
        <v>1328152762.1249785</v>
      </c>
      <c r="F21" s="11">
        <v>1327409621.5789442</v>
      </c>
      <c r="G21" s="11">
        <v>1326373673.879607</v>
      </c>
      <c r="H21" s="11">
        <v>1325337188.3811908</v>
      </c>
      <c r="I21" s="11">
        <v>1324642938.6605532</v>
      </c>
      <c r="J21" s="11">
        <v>1323952306.8609951</v>
      </c>
      <c r="K21" s="11">
        <v>1323261675.0614369</v>
      </c>
      <c r="L21" s="11">
        <v>1322571043.2618787</v>
      </c>
      <c r="M21" s="11">
        <v>1322225727.3620996</v>
      </c>
      <c r="N21" s="11">
        <v>1321880411.462321</v>
      </c>
      <c r="O21" s="11">
        <v>1321535095.562542</v>
      </c>
      <c r="P21" s="11">
        <v>1321189779.6627629</v>
      </c>
      <c r="Q21" s="11">
        <v>1320499147.8632047</v>
      </c>
      <c r="R21" s="11">
        <v>1293564507.6804407</v>
      </c>
      <c r="S21" s="11">
        <v>1268011131.0967922</v>
      </c>
      <c r="T21" s="11">
        <v>1234515488.8182261</v>
      </c>
      <c r="U21" s="11">
        <v>1195149476.2434168</v>
      </c>
      <c r="V21" s="11">
        <v>1145423986.6752362</v>
      </c>
      <c r="W21" s="11">
        <v>1104676710.5013106</v>
      </c>
      <c r="X21" s="11">
        <v>1051152746.0355606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994246170.18813992</v>
      </c>
      <c r="E23" s="13">
        <f t="shared" ref="E23:X23" si="7">+E24+E25+E26+E27+E28+E29+E30+E31+E32+E33</f>
        <v>984896223.7094692</v>
      </c>
      <c r="F23" s="13">
        <f t="shared" si="7"/>
        <v>975113218.39521837</v>
      </c>
      <c r="G23" s="13">
        <f t="shared" si="7"/>
        <v>964134145.82079351</v>
      </c>
      <c r="H23" s="13">
        <f t="shared" si="7"/>
        <v>952672521.97243631</v>
      </c>
      <c r="I23" s="13">
        <f t="shared" si="7"/>
        <v>941775936.79526484</v>
      </c>
      <c r="J23" s="13">
        <f t="shared" si="7"/>
        <v>930986585.2345227</v>
      </c>
      <c r="K23" s="13">
        <f t="shared" si="7"/>
        <v>919817791.64641488</v>
      </c>
      <c r="L23" s="13">
        <f t="shared" si="7"/>
        <v>907692144.25016809</v>
      </c>
      <c r="M23" s="13">
        <f t="shared" si="7"/>
        <v>891871061.45696974</v>
      </c>
      <c r="N23" s="13">
        <f t="shared" si="7"/>
        <v>874919901.32140017</v>
      </c>
      <c r="O23" s="13">
        <f t="shared" si="7"/>
        <v>861598186.66497922</v>
      </c>
      <c r="P23" s="13">
        <f t="shared" si="7"/>
        <v>844725389.55680037</v>
      </c>
      <c r="Q23" s="13">
        <f t="shared" si="7"/>
        <v>829436350.47588634</v>
      </c>
      <c r="R23" s="13">
        <f t="shared" si="7"/>
        <v>815867173.62770522</v>
      </c>
      <c r="S23" s="13">
        <f t="shared" si="7"/>
        <v>802520712.75210834</v>
      </c>
      <c r="T23" s="13">
        <f t="shared" si="7"/>
        <v>790357946.02709746</v>
      </c>
      <c r="U23" s="13">
        <f t="shared" si="7"/>
        <v>777700254.91856623</v>
      </c>
      <c r="V23" s="13">
        <f t="shared" si="7"/>
        <v>764964200.78264427</v>
      </c>
      <c r="W23" s="13">
        <f t="shared" si="7"/>
        <v>753840775.26302612</v>
      </c>
      <c r="X23" s="13">
        <f t="shared" si="7"/>
        <v>742386575.28042161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994246170.18813992</v>
      </c>
      <c r="E30" s="11">
        <v>984896223.7094692</v>
      </c>
      <c r="F30" s="11">
        <v>975113218.39521837</v>
      </c>
      <c r="G30" s="11">
        <v>964134145.82079351</v>
      </c>
      <c r="H30" s="11">
        <v>952672521.97243631</v>
      </c>
      <c r="I30" s="11">
        <v>941775936.79526484</v>
      </c>
      <c r="J30" s="11">
        <v>930986585.2345227</v>
      </c>
      <c r="K30" s="11">
        <v>919817791.64641488</v>
      </c>
      <c r="L30" s="11">
        <v>907692144.25016809</v>
      </c>
      <c r="M30" s="11">
        <v>891871061.45696974</v>
      </c>
      <c r="N30" s="11">
        <v>874919901.32140017</v>
      </c>
      <c r="O30" s="11">
        <v>861598186.66497922</v>
      </c>
      <c r="P30" s="11">
        <v>844725389.55680037</v>
      </c>
      <c r="Q30" s="11">
        <v>829436350.47588634</v>
      </c>
      <c r="R30" s="11">
        <v>815867173.62770522</v>
      </c>
      <c r="S30" s="11">
        <v>802520712.75210834</v>
      </c>
      <c r="T30" s="11">
        <v>790357946.02709746</v>
      </c>
      <c r="U30" s="11">
        <v>777700254.91856623</v>
      </c>
      <c r="V30" s="11">
        <v>764964200.78264427</v>
      </c>
      <c r="W30" s="11">
        <v>753840775.26302612</v>
      </c>
      <c r="X30" s="11">
        <v>742386575.28042161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68727322963.210556</v>
      </c>
      <c r="E35" s="11">
        <v>73755156318.827011</v>
      </c>
      <c r="F35" s="11">
        <v>79256532076.119171</v>
      </c>
      <c r="G35" s="11">
        <v>82233172627.849457</v>
      </c>
      <c r="H35" s="11">
        <v>88237764461.751007</v>
      </c>
      <c r="I35" s="11">
        <v>94310976669.563461</v>
      </c>
      <c r="J35" s="11">
        <v>99488526684.047501</v>
      </c>
      <c r="K35" s="11">
        <v>102842971388.46181</v>
      </c>
      <c r="L35" s="11">
        <v>107077438175.4574</v>
      </c>
      <c r="M35" s="11">
        <v>110670785680.86099</v>
      </c>
      <c r="N35" s="11">
        <v>120913156628.1169</v>
      </c>
      <c r="O35" s="11">
        <v>120643121264.79041</v>
      </c>
      <c r="P35" s="11">
        <v>119948639147.0018</v>
      </c>
      <c r="Q35" s="11">
        <v>121762622412.3716</v>
      </c>
      <c r="R35" s="11">
        <v>127661108251.44279</v>
      </c>
      <c r="S35" s="11">
        <v>133968014840.56419</v>
      </c>
      <c r="T35" s="11">
        <v>141462661118.16739</v>
      </c>
      <c r="U35" s="11">
        <v>149238665552.51019</v>
      </c>
      <c r="V35" s="11">
        <v>155250267620.38461</v>
      </c>
      <c r="W35" s="11">
        <v>156549805512.84619</v>
      </c>
      <c r="X35" s="11">
        <v>164136240412.68359</v>
      </c>
    </row>
    <row r="36" spans="1:24" ht="15.75">
      <c r="A36" s="25">
        <v>5</v>
      </c>
      <c r="B36" s="9" t="s">
        <v>9</v>
      </c>
      <c r="C36" s="10"/>
      <c r="D36" s="11">
        <v>4499948.9999999991</v>
      </c>
      <c r="E36" s="11">
        <v>4642324</v>
      </c>
      <c r="F36" s="11">
        <v>4807602.9999999991</v>
      </c>
      <c r="G36" s="11">
        <v>4986161.9999999991</v>
      </c>
      <c r="H36" s="11">
        <v>5164344.9999999991</v>
      </c>
      <c r="I36" s="11">
        <v>5332079.0000000009</v>
      </c>
      <c r="J36" s="11">
        <v>5486773.9999999991</v>
      </c>
      <c r="K36" s="11">
        <v>5630784.9999999981</v>
      </c>
      <c r="L36" s="11">
        <v>5765115.0000000009</v>
      </c>
      <c r="M36" s="11">
        <v>5892366.0000000019</v>
      </c>
      <c r="N36" s="11">
        <v>6014953.0000000009</v>
      </c>
      <c r="O36" s="11">
        <v>6131313.0000000009</v>
      </c>
      <c r="P36" s="11">
        <v>6241593</v>
      </c>
      <c r="Q36" s="11">
        <v>6352106</v>
      </c>
      <c r="R36" s="11">
        <v>6471236</v>
      </c>
      <c r="S36" s="11">
        <v>6604572.0000000009</v>
      </c>
      <c r="T36" s="11">
        <v>6755142.9999999991</v>
      </c>
      <c r="U36" s="11">
        <v>6920181.9999999991</v>
      </c>
      <c r="V36" s="11">
        <v>7092324</v>
      </c>
      <c r="W36" s="11">
        <v>7260948.9999999991</v>
      </c>
      <c r="X36" s="11">
        <v>7418400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206173.93760681749</v>
      </c>
      <c r="E39" s="11">
        <f t="shared" si="8"/>
        <v>208295.13690793666</v>
      </c>
      <c r="F39" s="11">
        <f t="shared" si="8"/>
        <v>210751.03481726721</v>
      </c>
      <c r="G39" s="11">
        <f t="shared" si="8"/>
        <v>213648.15240793934</v>
      </c>
      <c r="H39" s="11">
        <f t="shared" si="8"/>
        <v>216842.51125664081</v>
      </c>
      <c r="I39" s="11">
        <f t="shared" si="8"/>
        <v>219832.90528336188</v>
      </c>
      <c r="J39" s="11">
        <f t="shared" si="8"/>
        <v>222226.8648200802</v>
      </c>
      <c r="K39" s="11">
        <f t="shared" si="8"/>
        <v>224170.94611073105</v>
      </c>
      <c r="L39" s="11">
        <f t="shared" si="8"/>
        <v>226847.5414497772</v>
      </c>
      <c r="M39" s="11">
        <f t="shared" si="8"/>
        <v>229529.60666842345</v>
      </c>
      <c r="N39" s="11">
        <f t="shared" si="8"/>
        <v>231677.43051513081</v>
      </c>
      <c r="O39" s="11">
        <f t="shared" si="8"/>
        <v>233222.76434284367</v>
      </c>
      <c r="P39" s="11">
        <f t="shared" si="8"/>
        <v>234123.66483871083</v>
      </c>
      <c r="Q39" s="11">
        <f t="shared" si="8"/>
        <v>235085.24323894302</v>
      </c>
      <c r="R39" s="11">
        <f t="shared" si="8"/>
        <v>236104.85456081398</v>
      </c>
      <c r="S39" s="11">
        <f t="shared" si="8"/>
        <v>236561.81637587326</v>
      </c>
      <c r="T39" s="11">
        <f t="shared" si="8"/>
        <v>238379.665649556</v>
      </c>
      <c r="U39" s="11">
        <f t="shared" si="8"/>
        <v>240592.77470653501</v>
      </c>
      <c r="V39" s="11">
        <f t="shared" si="8"/>
        <v>241890.1540473841</v>
      </c>
      <c r="W39" s="11">
        <f t="shared" si="8"/>
        <v>243099.24638935269</v>
      </c>
      <c r="X39" s="11">
        <f t="shared" si="8"/>
        <v>244871.32376769019</v>
      </c>
    </row>
    <row r="40" spans="1:24" ht="15.75">
      <c r="B40" s="20" t="s">
        <v>5</v>
      </c>
      <c r="C40" s="7"/>
      <c r="D40" s="11">
        <f t="shared" ref="D40:X40" si="9">+D8/D36</f>
        <v>41203.639032690226</v>
      </c>
      <c r="E40" s="11">
        <f t="shared" si="9"/>
        <v>42040.842357413865</v>
      </c>
      <c r="F40" s="11">
        <f t="shared" si="9"/>
        <v>42780.937840889281</v>
      </c>
      <c r="G40" s="11">
        <f t="shared" si="9"/>
        <v>43336.006973488424</v>
      </c>
      <c r="H40" s="11">
        <f t="shared" si="9"/>
        <v>44254.101202977865</v>
      </c>
      <c r="I40" s="11">
        <f t="shared" si="9"/>
        <v>45462.940619185712</v>
      </c>
      <c r="J40" s="11">
        <f t="shared" si="9"/>
        <v>46992.21345274846</v>
      </c>
      <c r="K40" s="11">
        <f t="shared" si="9"/>
        <v>48386.804789174494</v>
      </c>
      <c r="L40" s="11">
        <f t="shared" si="9"/>
        <v>49517.806040150645</v>
      </c>
      <c r="M40" s="11">
        <f t="shared" si="9"/>
        <v>50584.426696418217</v>
      </c>
      <c r="N40" s="11">
        <f t="shared" si="9"/>
        <v>51697.182787919621</v>
      </c>
      <c r="O40" s="11">
        <f t="shared" si="9"/>
        <v>52599.285841473102</v>
      </c>
      <c r="P40" s="11">
        <f t="shared" si="9"/>
        <v>53187.021733168622</v>
      </c>
      <c r="Q40" s="11">
        <f t="shared" si="9"/>
        <v>53546.64158704369</v>
      </c>
      <c r="R40" s="11">
        <f t="shared" si="9"/>
        <v>53772.717738444808</v>
      </c>
      <c r="S40" s="11">
        <f t="shared" si="9"/>
        <v>53939.568039820602</v>
      </c>
      <c r="T40" s="11">
        <f t="shared" si="9"/>
        <v>54342.804654522515</v>
      </c>
      <c r="U40" s="11">
        <f t="shared" si="9"/>
        <v>55079.147107248165</v>
      </c>
      <c r="V40" s="11">
        <f t="shared" si="9"/>
        <v>55817.504388793554</v>
      </c>
      <c r="W40" s="11">
        <f t="shared" si="9"/>
        <v>56297.773502788543</v>
      </c>
      <c r="X40" s="11">
        <f t="shared" si="9"/>
        <v>57298.450790791365</v>
      </c>
    </row>
    <row r="41" spans="1:24" ht="15.75">
      <c r="B41" s="20" t="s">
        <v>38</v>
      </c>
      <c r="C41" s="7"/>
      <c r="D41" s="37">
        <f>+D9/D36</f>
        <v>163485.49636650208</v>
      </c>
      <c r="E41" s="37">
        <f t="shared" ref="E41:X41" si="10">+E9/E36</f>
        <v>164819.02146264515</v>
      </c>
      <c r="F41" s="37">
        <f t="shared" si="10"/>
        <v>166588.04182406436</v>
      </c>
      <c r="G41" s="37">
        <f t="shared" si="10"/>
        <v>168982.19556958042</v>
      </c>
      <c r="H41" s="37">
        <f t="shared" si="10"/>
        <v>171304.22386902798</v>
      </c>
      <c r="I41" s="37">
        <f t="shared" si="10"/>
        <v>173136.37863412016</v>
      </c>
      <c r="J41" s="37">
        <f t="shared" si="10"/>
        <v>174049.61850554193</v>
      </c>
      <c r="K41" s="37">
        <f t="shared" si="10"/>
        <v>174633.0225931633</v>
      </c>
      <c r="L41" s="37">
        <f t="shared" si="10"/>
        <v>176209.07437562666</v>
      </c>
      <c r="M41" s="37">
        <f t="shared" si="10"/>
        <v>177855.22033152025</v>
      </c>
      <c r="N41" s="37">
        <f t="shared" si="10"/>
        <v>178907.37098656589</v>
      </c>
      <c r="O41" s="37">
        <f t="shared" si="10"/>
        <v>179578.65660293031</v>
      </c>
      <c r="P41" s="37">
        <f t="shared" si="10"/>
        <v>179910.57532280643</v>
      </c>
      <c r="Q41" s="37">
        <f t="shared" si="10"/>
        <v>180545.8725942531</v>
      </c>
      <c r="R41" s="37">
        <f t="shared" si="10"/>
        <v>181404.23831009775</v>
      </c>
      <c r="S41" s="37">
        <f t="shared" si="10"/>
        <v>181717.70178028871</v>
      </c>
      <c r="T41" s="37">
        <f t="shared" si="10"/>
        <v>183165.30662814778</v>
      </c>
      <c r="U41" s="37">
        <f t="shared" si="10"/>
        <v>184661.14470206981</v>
      </c>
      <c r="V41" s="37">
        <f t="shared" si="10"/>
        <v>185252.29189641264</v>
      </c>
      <c r="W41" s="37">
        <f t="shared" si="10"/>
        <v>186000.72709080181</v>
      </c>
      <c r="X41" s="37">
        <f t="shared" si="10"/>
        <v>186802.97882897774</v>
      </c>
    </row>
    <row r="42" spans="1:24" ht="15.75">
      <c r="B42" s="20" t="s">
        <v>10</v>
      </c>
      <c r="C42" s="9"/>
      <c r="D42" s="11">
        <f t="shared" ref="D42:X42" si="11">+D10/D36</f>
        <v>1484.8022076252153</v>
      </c>
      <c r="E42" s="11">
        <f t="shared" si="11"/>
        <v>1435.2730878776665</v>
      </c>
      <c r="F42" s="11">
        <f t="shared" si="11"/>
        <v>1382.0551523135443</v>
      </c>
      <c r="G42" s="11">
        <f t="shared" si="11"/>
        <v>1329.9498648705085</v>
      </c>
      <c r="H42" s="11">
        <f t="shared" si="11"/>
        <v>1284.1861846349734</v>
      </c>
      <c r="I42" s="11">
        <f t="shared" si="11"/>
        <v>1233.5860300559766</v>
      </c>
      <c r="J42" s="11">
        <f t="shared" si="11"/>
        <v>1185.0328617897846</v>
      </c>
      <c r="K42" s="11">
        <f t="shared" si="11"/>
        <v>1151.1187283932179</v>
      </c>
      <c r="L42" s="11">
        <f t="shared" si="11"/>
        <v>1120.6610339998592</v>
      </c>
      <c r="M42" s="11">
        <f t="shared" si="11"/>
        <v>1089.9596404850201</v>
      </c>
      <c r="N42" s="11">
        <f t="shared" si="11"/>
        <v>1072.8767406453126</v>
      </c>
      <c r="O42" s="11">
        <f t="shared" si="11"/>
        <v>1044.8218984402663</v>
      </c>
      <c r="P42" s="11">
        <f t="shared" si="11"/>
        <v>1026.0677827357749</v>
      </c>
      <c r="Q42" s="11">
        <f t="shared" si="11"/>
        <v>992.7290576462259</v>
      </c>
      <c r="R42" s="11">
        <f t="shared" si="11"/>
        <v>927.89851227142901</v>
      </c>
      <c r="S42" s="11">
        <f t="shared" si="11"/>
        <v>904.54655576395271</v>
      </c>
      <c r="T42" s="11">
        <f t="shared" si="11"/>
        <v>871.55436688569444</v>
      </c>
      <c r="U42" s="11">
        <f t="shared" si="11"/>
        <v>852.4828972170593</v>
      </c>
      <c r="V42" s="11">
        <f t="shared" si="11"/>
        <v>820.3577621779167</v>
      </c>
      <c r="W42" s="11">
        <f t="shared" si="11"/>
        <v>800.74579576232895</v>
      </c>
      <c r="X42" s="11">
        <f t="shared" si="11"/>
        <v>769.8941479210747</v>
      </c>
    </row>
    <row r="43" spans="1:24" ht="15.75">
      <c r="B43" s="26" t="s">
        <v>32</v>
      </c>
      <c r="C43" s="9"/>
      <c r="D43" s="11">
        <f t="shared" ref="D43:X43" si="12">+D11/D36</f>
        <v>963.11241624450429</v>
      </c>
      <c r="E43" s="11">
        <f t="shared" si="12"/>
        <v>931.94929897460099</v>
      </c>
      <c r="F43" s="11">
        <f t="shared" si="12"/>
        <v>898.34049118841403</v>
      </c>
      <c r="G43" s="11">
        <f t="shared" si="12"/>
        <v>866.05917793554454</v>
      </c>
      <c r="H43" s="11">
        <f t="shared" si="12"/>
        <v>838.77905980821856</v>
      </c>
      <c r="I43" s="11">
        <f t="shared" si="12"/>
        <v>804.42035654911251</v>
      </c>
      <c r="J43" s="11">
        <f t="shared" si="12"/>
        <v>770.16879121044565</v>
      </c>
      <c r="K43" s="11">
        <f t="shared" si="12"/>
        <v>749.13106117012592</v>
      </c>
      <c r="L43" s="11">
        <f t="shared" si="12"/>
        <v>730.36700661075304</v>
      </c>
      <c r="M43" s="11">
        <f t="shared" si="12"/>
        <v>710.93979393428924</v>
      </c>
      <c r="N43" s="11">
        <f t="shared" si="12"/>
        <v>704.49693406089762</v>
      </c>
      <c r="O43" s="11">
        <f t="shared" si="12"/>
        <v>685.70139132423833</v>
      </c>
      <c r="P43" s="11">
        <f t="shared" si="12"/>
        <v>676.09908517726308</v>
      </c>
      <c r="Q43" s="11">
        <f t="shared" si="12"/>
        <v>651.39304510856266</v>
      </c>
      <c r="R43" s="11">
        <f t="shared" si="12"/>
        <v>599.14002544271318</v>
      </c>
      <c r="S43" s="11">
        <f t="shared" si="12"/>
        <v>588.36043955938203</v>
      </c>
      <c r="T43" s="11">
        <f t="shared" si="12"/>
        <v>569.21944770914035</v>
      </c>
      <c r="U43" s="11">
        <f t="shared" si="12"/>
        <v>564.91936762941089</v>
      </c>
      <c r="V43" s="11">
        <f t="shared" si="12"/>
        <v>548.62307131128443</v>
      </c>
      <c r="W43" s="11">
        <f t="shared" si="12"/>
        <v>542.50684930593047</v>
      </c>
      <c r="X43" s="11">
        <f t="shared" si="12"/>
        <v>525.97608476626226</v>
      </c>
    </row>
    <row r="44" spans="1:24" ht="15.75">
      <c r="B44" s="26" t="s">
        <v>33</v>
      </c>
      <c r="C44" s="9"/>
      <c r="D44" s="11">
        <f t="shared" ref="D44:X44" si="13">+D12/D36</f>
        <v>521.68979138071109</v>
      </c>
      <c r="E44" s="11">
        <f t="shared" si="13"/>
        <v>503.32378890306558</v>
      </c>
      <c r="F44" s="11">
        <f t="shared" si="13"/>
        <v>483.71466112513014</v>
      </c>
      <c r="G44" s="11">
        <f t="shared" si="13"/>
        <v>463.89068693496398</v>
      </c>
      <c r="H44" s="11">
        <f t="shared" si="13"/>
        <v>445.40712482675497</v>
      </c>
      <c r="I44" s="11">
        <f t="shared" si="13"/>
        <v>429.16567350686398</v>
      </c>
      <c r="J44" s="11">
        <f t="shared" si="13"/>
        <v>414.86407057933877</v>
      </c>
      <c r="K44" s="11">
        <f t="shared" si="13"/>
        <v>401.98766722309199</v>
      </c>
      <c r="L44" s="11">
        <f t="shared" si="13"/>
        <v>390.29402738910613</v>
      </c>
      <c r="M44" s="11">
        <f t="shared" si="13"/>
        <v>379.0198465507309</v>
      </c>
      <c r="N44" s="11">
        <f t="shared" si="13"/>
        <v>368.37980658441495</v>
      </c>
      <c r="O44" s="11">
        <f t="shared" si="13"/>
        <v>359.12050711602819</v>
      </c>
      <c r="P44" s="11">
        <f t="shared" si="13"/>
        <v>349.96869755851202</v>
      </c>
      <c r="Q44" s="11">
        <f t="shared" si="13"/>
        <v>341.33601253766335</v>
      </c>
      <c r="R44" s="11">
        <f t="shared" si="13"/>
        <v>328.75848682871589</v>
      </c>
      <c r="S44" s="11">
        <f t="shared" si="13"/>
        <v>316.18611620457068</v>
      </c>
      <c r="T44" s="11">
        <f t="shared" si="13"/>
        <v>302.33491917655408</v>
      </c>
      <c r="U44" s="11">
        <f t="shared" si="13"/>
        <v>287.56352958764842</v>
      </c>
      <c r="V44" s="11">
        <f t="shared" si="13"/>
        <v>271.73469086663221</v>
      </c>
      <c r="W44" s="11">
        <f t="shared" si="13"/>
        <v>258.23894645639848</v>
      </c>
      <c r="X44" s="11">
        <f t="shared" si="13"/>
        <v>243.91806315481244</v>
      </c>
    </row>
    <row r="45" spans="1:24" ht="15.75">
      <c r="B45" s="10" t="s">
        <v>31</v>
      </c>
      <c r="C45" s="9"/>
      <c r="D45" s="11">
        <f t="shared" ref="D45:X45" si="14">+D13/D36</f>
        <v>899.786396809895</v>
      </c>
      <c r="E45" s="11">
        <f t="shared" si="14"/>
        <v>870.68455740479487</v>
      </c>
      <c r="F45" s="11">
        <f t="shared" si="14"/>
        <v>839.29699228514198</v>
      </c>
      <c r="G45" s="11">
        <f t="shared" si="14"/>
        <v>809.24100300010821</v>
      </c>
      <c r="H45" s="11">
        <f t="shared" si="14"/>
        <v>784.0283514246803</v>
      </c>
      <c r="I45" s="11">
        <f t="shared" si="14"/>
        <v>751.49569631779525</v>
      </c>
      <c r="J45" s="11">
        <f t="shared" si="14"/>
        <v>718.83709945202793</v>
      </c>
      <c r="K45" s="11">
        <f t="shared" si="14"/>
        <v>699.21043482217294</v>
      </c>
      <c r="L45" s="11">
        <f t="shared" si="14"/>
        <v>681.70549051866863</v>
      </c>
      <c r="M45" s="11">
        <f t="shared" si="14"/>
        <v>663.42303094642057</v>
      </c>
      <c r="N45" s="11">
        <f t="shared" si="14"/>
        <v>658.04053099767611</v>
      </c>
      <c r="O45" s="11">
        <f t="shared" si="14"/>
        <v>639.84948569790868</v>
      </c>
      <c r="P45" s="11">
        <f t="shared" si="14"/>
        <v>630.78506212118725</v>
      </c>
      <c r="Q45" s="11">
        <f t="shared" si="14"/>
        <v>606.59987050225186</v>
      </c>
      <c r="R45" s="11">
        <f t="shared" si="14"/>
        <v>554.90886199218403</v>
      </c>
      <c r="S45" s="11">
        <f t="shared" si="14"/>
        <v>544.76494218118671</v>
      </c>
      <c r="T45" s="11">
        <f t="shared" si="14"/>
        <v>526.72145236307801</v>
      </c>
      <c r="U45" s="11">
        <f t="shared" si="14"/>
        <v>523.55767074891435</v>
      </c>
      <c r="V45" s="11">
        <f t="shared" si="14"/>
        <v>508.38507531621252</v>
      </c>
      <c r="W45" s="11">
        <f t="shared" si="14"/>
        <v>503.32032710702282</v>
      </c>
      <c r="X45" s="11">
        <f t="shared" si="14"/>
        <v>487.735793916548</v>
      </c>
    </row>
    <row r="46" spans="1:24" ht="15.75">
      <c r="B46" s="10" t="s">
        <v>11</v>
      </c>
      <c r="C46" s="9"/>
      <c r="D46" s="11">
        <f t="shared" ref="D46:X46" si="15">+D16/D36</f>
        <v>63.326019434609215</v>
      </c>
      <c r="E46" s="11">
        <f t="shared" si="15"/>
        <v>61.26474156980612</v>
      </c>
      <c r="F46" s="11">
        <f t="shared" si="15"/>
        <v>59.043498903271981</v>
      </c>
      <c r="G46" s="11">
        <f t="shared" si="15"/>
        <v>56.81817493543641</v>
      </c>
      <c r="H46" s="11">
        <f t="shared" si="15"/>
        <v>54.750708383538253</v>
      </c>
      <c r="I46" s="11">
        <f t="shared" si="15"/>
        <v>52.92466023131729</v>
      </c>
      <c r="J46" s="11">
        <f t="shared" si="15"/>
        <v>51.331691758417705</v>
      </c>
      <c r="K46" s="11">
        <f t="shared" si="15"/>
        <v>49.920626347953082</v>
      </c>
      <c r="L46" s="11">
        <f t="shared" si="15"/>
        <v>48.661516092084405</v>
      </c>
      <c r="M46" s="11">
        <f t="shared" si="15"/>
        <v>47.516762987868631</v>
      </c>
      <c r="N46" s="11">
        <f t="shared" si="15"/>
        <v>46.4564030632216</v>
      </c>
      <c r="O46" s="11">
        <f t="shared" si="15"/>
        <v>45.851905626329554</v>
      </c>
      <c r="P46" s="11">
        <f t="shared" si="15"/>
        <v>45.314023056075776</v>
      </c>
      <c r="Q46" s="11">
        <f t="shared" si="15"/>
        <v>44.793174606310842</v>
      </c>
      <c r="R46" s="11">
        <f t="shared" si="15"/>
        <v>44.231163450529131</v>
      </c>
      <c r="S46" s="11">
        <f t="shared" si="15"/>
        <v>43.595497378195269</v>
      </c>
      <c r="T46" s="11">
        <f t="shared" si="15"/>
        <v>42.497995346062339</v>
      </c>
      <c r="U46" s="11">
        <f t="shared" si="15"/>
        <v>41.361696880496659</v>
      </c>
      <c r="V46" s="11">
        <f t="shared" si="15"/>
        <v>40.237995995071948</v>
      </c>
      <c r="W46" s="11">
        <f t="shared" si="15"/>
        <v>39.186522198907646</v>
      </c>
      <c r="X46" s="11">
        <f t="shared" si="15"/>
        <v>38.240290849714199</v>
      </c>
    </row>
    <row r="47" spans="1:24" ht="15.75">
      <c r="B47" s="10" t="s">
        <v>12</v>
      </c>
      <c r="C47" s="9"/>
      <c r="D47" s="11">
        <f t="shared" ref="D47:X47" si="16">+D19/D36</f>
        <v>300.743693949798</v>
      </c>
      <c r="E47" s="11">
        <f t="shared" si="16"/>
        <v>291.16793254545911</v>
      </c>
      <c r="F47" s="11">
        <f t="shared" si="16"/>
        <v>280.88734397868137</v>
      </c>
      <c r="G47" s="11">
        <f t="shared" si="16"/>
        <v>270.52870916111834</v>
      </c>
      <c r="H47" s="11">
        <f t="shared" si="16"/>
        <v>260.93600177582857</v>
      </c>
      <c r="I47" s="11">
        <f t="shared" si="16"/>
        <v>252.5411454765657</v>
      </c>
      <c r="J47" s="11">
        <f t="shared" si="16"/>
        <v>245.18575227526381</v>
      </c>
      <c r="K47" s="11">
        <f t="shared" si="16"/>
        <v>238.63250597178953</v>
      </c>
      <c r="L47" s="11">
        <f t="shared" si="16"/>
        <v>232.84840067564633</v>
      </c>
      <c r="M47" s="11">
        <f t="shared" si="16"/>
        <v>227.65941485708365</v>
      </c>
      <c r="N47" s="11">
        <f t="shared" si="16"/>
        <v>222.92232731210805</v>
      </c>
      <c r="O47" s="11">
        <f t="shared" si="16"/>
        <v>218.59625290408709</v>
      </c>
      <c r="P47" s="11">
        <f t="shared" si="16"/>
        <v>214.63058923315342</v>
      </c>
      <c r="Q47" s="11">
        <f t="shared" si="16"/>
        <v>210.75942101417706</v>
      </c>
      <c r="R47" s="11">
        <f t="shared" si="16"/>
        <v>202.6825449796309</v>
      </c>
      <c r="S47" s="11">
        <f t="shared" si="16"/>
        <v>194.67624202163978</v>
      </c>
      <c r="T47" s="11">
        <f t="shared" si="16"/>
        <v>185.33399913280405</v>
      </c>
      <c r="U47" s="11">
        <f t="shared" si="16"/>
        <v>175.18205538385342</v>
      </c>
      <c r="V47" s="11">
        <f t="shared" si="16"/>
        <v>163.87664591794626</v>
      </c>
      <c r="W47" s="11">
        <f t="shared" si="16"/>
        <v>154.41770005141396</v>
      </c>
      <c r="X47" s="11">
        <f t="shared" si="16"/>
        <v>143.84438483058867</v>
      </c>
    </row>
    <row r="48" spans="1:24" ht="15.75">
      <c r="B48" s="10" t="s">
        <v>16</v>
      </c>
      <c r="C48" s="9"/>
      <c r="D48" s="11">
        <f t="shared" ref="D48:X48" si="17">+D23/D36</f>
        <v>220.94609743091314</v>
      </c>
      <c r="E48" s="11">
        <f t="shared" si="17"/>
        <v>212.1558563576065</v>
      </c>
      <c r="F48" s="11">
        <f t="shared" si="17"/>
        <v>202.82731714644876</v>
      </c>
      <c r="G48" s="11">
        <f t="shared" si="17"/>
        <v>193.36197777384564</v>
      </c>
      <c r="H48" s="11">
        <f t="shared" si="17"/>
        <v>184.47112305092639</v>
      </c>
      <c r="I48" s="11">
        <f t="shared" si="17"/>
        <v>176.62452803029825</v>
      </c>
      <c r="J48" s="11">
        <f t="shared" si="17"/>
        <v>169.67831830407502</v>
      </c>
      <c r="K48" s="11">
        <f t="shared" si="17"/>
        <v>163.35516125130246</v>
      </c>
      <c r="L48" s="11">
        <f t="shared" si="17"/>
        <v>157.44562671345983</v>
      </c>
      <c r="M48" s="11">
        <f t="shared" si="17"/>
        <v>151.36043169364726</v>
      </c>
      <c r="N48" s="11">
        <f t="shared" si="17"/>
        <v>145.45747927230687</v>
      </c>
      <c r="O48" s="11">
        <f t="shared" si="17"/>
        <v>140.52425421194107</v>
      </c>
      <c r="P48" s="11">
        <f t="shared" si="17"/>
        <v>135.33810832535866</v>
      </c>
      <c r="Q48" s="11">
        <f t="shared" si="17"/>
        <v>130.57659152348629</v>
      </c>
      <c r="R48" s="11">
        <f t="shared" si="17"/>
        <v>126.07594184908497</v>
      </c>
      <c r="S48" s="11">
        <f t="shared" si="17"/>
        <v>121.50987418293089</v>
      </c>
      <c r="T48" s="11">
        <f t="shared" si="17"/>
        <v>117.00092004375001</v>
      </c>
      <c r="U48" s="11">
        <f t="shared" si="17"/>
        <v>112.38147420379498</v>
      </c>
      <c r="V48" s="11">
        <f t="shared" si="17"/>
        <v>107.85804494868597</v>
      </c>
      <c r="W48" s="11">
        <f t="shared" si="17"/>
        <v>103.82124640498456</v>
      </c>
      <c r="X48" s="11">
        <f t="shared" si="17"/>
        <v>100.07367832422376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15272.911529266346</v>
      </c>
      <c r="E50" s="11">
        <f t="shared" ref="E50:X50" si="18">+E35/E36</f>
        <v>15887.550355991312</v>
      </c>
      <c r="F50" s="11">
        <f t="shared" si="18"/>
        <v>16485.66490954415</v>
      </c>
      <c r="G50" s="11">
        <f t="shared" si="18"/>
        <v>16492.27855570065</v>
      </c>
      <c r="H50" s="11">
        <f t="shared" si="18"/>
        <v>17085.954648992472</v>
      </c>
      <c r="I50" s="11">
        <f t="shared" si="18"/>
        <v>17687.467996922671</v>
      </c>
      <c r="J50" s="11">
        <f t="shared" si="18"/>
        <v>18132.42657416681</v>
      </c>
      <c r="K50" s="11">
        <f t="shared" si="18"/>
        <v>18264.410981499354</v>
      </c>
      <c r="L50" s="11">
        <f t="shared" si="18"/>
        <v>18573.339504148204</v>
      </c>
      <c r="M50" s="11">
        <f t="shared" si="18"/>
        <v>18782.062363549881</v>
      </c>
      <c r="N50" s="11">
        <f t="shared" si="18"/>
        <v>20102.095000262991</v>
      </c>
      <c r="O50" s="11">
        <f t="shared" si="18"/>
        <v>19676.55561945547</v>
      </c>
      <c r="P50" s="11">
        <f t="shared" si="18"/>
        <v>19217.632285059568</v>
      </c>
      <c r="Q50" s="11">
        <f t="shared" si="18"/>
        <v>19168.858708020867</v>
      </c>
      <c r="R50" s="11">
        <f t="shared" si="18"/>
        <v>19727.469103497817</v>
      </c>
      <c r="S50" s="11">
        <f t="shared" si="18"/>
        <v>20284.13269483082</v>
      </c>
      <c r="T50" s="11">
        <f t="shared" si="18"/>
        <v>20941.475423713073</v>
      </c>
      <c r="U50" s="11">
        <f t="shared" si="18"/>
        <v>21565.713958463839</v>
      </c>
      <c r="V50" s="11">
        <f t="shared" si="18"/>
        <v>21889.900633471429</v>
      </c>
      <c r="W50" s="11">
        <f t="shared" si="18"/>
        <v>21560.515782833099</v>
      </c>
      <c r="X50" s="11">
        <f t="shared" si="18"/>
        <v>22125.558127451146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1.0288396902834451</v>
      </c>
      <c r="F53" s="32">
        <f>IFERROR(((F39/$D39)-1)*100,0)</f>
        <v>2.2200173618347696</v>
      </c>
      <c r="G53" s="32">
        <f>IFERROR(((G39/$D39)-1)*100,0)</f>
        <v>3.6251986491985688</v>
      </c>
      <c r="H53" s="32">
        <f t="shared" ref="H53:X53" si="19">IFERROR(((H39/$D39)-1)*100,0)</f>
        <v>5.1745500782784504</v>
      </c>
      <c r="I53" s="32">
        <f t="shared" si="19"/>
        <v>6.6249729888714803</v>
      </c>
      <c r="J53" s="32">
        <f t="shared" si="19"/>
        <v>7.7861088552697355</v>
      </c>
      <c r="K53" s="32">
        <f t="shared" si="19"/>
        <v>8.7290414650927453</v>
      </c>
      <c r="L53" s="32">
        <f t="shared" si="19"/>
        <v>10.027263427633205</v>
      </c>
      <c r="M53" s="32">
        <f t="shared" si="19"/>
        <v>11.328138431418155</v>
      </c>
      <c r="N53" s="32">
        <f t="shared" si="19"/>
        <v>12.369891754674423</v>
      </c>
      <c r="O53" s="32">
        <f t="shared" si="19"/>
        <v>13.119420936514992</v>
      </c>
      <c r="P53" s="32">
        <f t="shared" si="19"/>
        <v>13.556382322771876</v>
      </c>
      <c r="Q53" s="32">
        <f t="shared" si="19"/>
        <v>14.02277415259956</v>
      </c>
      <c r="R53" s="32">
        <f t="shared" si="19"/>
        <v>14.517313537017484</v>
      </c>
      <c r="S53" s="32">
        <f t="shared" si="19"/>
        <v>14.738952518337566</v>
      </c>
      <c r="T53" s="32">
        <f t="shared" si="19"/>
        <v>15.620659146626092</v>
      </c>
      <c r="U53" s="32">
        <f t="shared" si="19"/>
        <v>16.694077582859059</v>
      </c>
      <c r="V53" s="32">
        <f t="shared" si="19"/>
        <v>17.323342055327551</v>
      </c>
      <c r="W53" s="32">
        <f t="shared" si="19"/>
        <v>17.90978491808859</v>
      </c>
      <c r="X53" s="32">
        <f t="shared" si="19"/>
        <v>18.769290924961759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2.0318674378722257</v>
      </c>
      <c r="F54" s="32">
        <f t="shared" ref="F54:I54" si="21">IFERROR(((F40/$D40)-1)*100,0)</f>
        <v>3.8280570484263698</v>
      </c>
      <c r="G54" s="32">
        <f t="shared" si="21"/>
        <v>5.1751932374381138</v>
      </c>
      <c r="H54" s="32">
        <f t="shared" si="21"/>
        <v>7.4033804826497462</v>
      </c>
      <c r="I54" s="32">
        <f t="shared" si="21"/>
        <v>10.337197603144311</v>
      </c>
      <c r="J54" s="32">
        <f t="shared" ref="J54:X54" si="22">IFERROR(((J40/$D40)-1)*100,0)</f>
        <v>14.048697047039171</v>
      </c>
      <c r="K54" s="32">
        <f t="shared" si="22"/>
        <v>17.43332852417543</v>
      </c>
      <c r="L54" s="32">
        <f t="shared" si="22"/>
        <v>20.178234744907144</v>
      </c>
      <c r="M54" s="32">
        <f t="shared" si="22"/>
        <v>22.766891187172678</v>
      </c>
      <c r="N54" s="32">
        <f t="shared" si="22"/>
        <v>25.467516951364424</v>
      </c>
      <c r="O54" s="32">
        <f t="shared" si="22"/>
        <v>27.656894090693719</v>
      </c>
      <c r="P54" s="32">
        <f t="shared" si="22"/>
        <v>29.083311527341049</v>
      </c>
      <c r="Q54" s="32">
        <f t="shared" si="22"/>
        <v>29.956098160555065</v>
      </c>
      <c r="R54" s="32">
        <f t="shared" si="22"/>
        <v>30.504778220638485</v>
      </c>
      <c r="S54" s="32">
        <f t="shared" si="22"/>
        <v>30.909718913482177</v>
      </c>
      <c r="T54" s="32">
        <f t="shared" si="22"/>
        <v>31.888362121141569</v>
      </c>
      <c r="U54" s="32">
        <f t="shared" si="22"/>
        <v>33.675443238276515</v>
      </c>
      <c r="V54" s="32">
        <f t="shared" si="22"/>
        <v>35.467414284716334</v>
      </c>
      <c r="W54" s="32">
        <f t="shared" si="22"/>
        <v>36.633013064993847</v>
      </c>
      <c r="X54" s="39">
        <f t="shared" si="22"/>
        <v>39.061626924097183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0.8156840366766005</v>
      </c>
      <c r="F55" s="32">
        <f t="shared" ref="F55:I55" si="23">IFERROR(((F41/$D41)-1)*100,0)</f>
        <v>1.8977496637420321</v>
      </c>
      <c r="G55" s="32">
        <f t="shared" si="23"/>
        <v>3.3621937879772634</v>
      </c>
      <c r="H55" s="32">
        <f t="shared" si="23"/>
        <v>4.7825205760135825</v>
      </c>
      <c r="I55" s="32">
        <f t="shared" si="23"/>
        <v>5.9032039429251393</v>
      </c>
      <c r="J55" s="32">
        <f t="shared" ref="J55:X55" si="24">IFERROR(((J41/$D41)-1)*100,0)</f>
        <v>6.46180999160757</v>
      </c>
      <c r="K55" s="32">
        <f t="shared" si="24"/>
        <v>6.8186637190559507</v>
      </c>
      <c r="L55" s="32">
        <f t="shared" si="24"/>
        <v>7.7826952799536775</v>
      </c>
      <c r="M55" s="32">
        <f t="shared" si="24"/>
        <v>8.7896016982473402</v>
      </c>
      <c r="N55" s="32">
        <f t="shared" si="24"/>
        <v>9.4331760081585614</v>
      </c>
      <c r="O55" s="32">
        <f t="shared" si="24"/>
        <v>9.843784674544187</v>
      </c>
      <c r="P55" s="32">
        <f t="shared" si="24"/>
        <v>10.04681107581713</v>
      </c>
      <c r="Q55" s="32">
        <f t="shared" si="24"/>
        <v>10.43540656934181</v>
      </c>
      <c r="R55" s="32">
        <f t="shared" si="24"/>
        <v>10.960447465887381</v>
      </c>
      <c r="S55" s="32">
        <f t="shared" si="24"/>
        <v>11.152185251292046</v>
      </c>
      <c r="T55" s="32">
        <f t="shared" si="24"/>
        <v>12.03764902638671</v>
      </c>
      <c r="U55" s="32">
        <f t="shared" si="24"/>
        <v>12.952615862691651</v>
      </c>
      <c r="V55" s="32">
        <f t="shared" si="24"/>
        <v>13.314205855370641</v>
      </c>
      <c r="W55" s="32">
        <f t="shared" si="24"/>
        <v>13.772004994146414</v>
      </c>
      <c r="X55" s="32">
        <f t="shared" si="24"/>
        <v>14.262722370308921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-3.3357385578490883</v>
      </c>
      <c r="F56" s="32">
        <f t="shared" ref="F56:I56" si="25">IFERROR(((F42/$D42)-1)*100,0)</f>
        <v>-6.9199153115487411</v>
      </c>
      <c r="G56" s="32">
        <f t="shared" si="25"/>
        <v>-10.429156284888396</v>
      </c>
      <c r="H56" s="32">
        <f t="shared" si="25"/>
        <v>-13.51129611472669</v>
      </c>
      <c r="I56" s="32">
        <f t="shared" si="25"/>
        <v>-16.919167837919137</v>
      </c>
      <c r="J56" s="32">
        <f t="shared" ref="J56:X56" si="26">IFERROR(((J42/$D42)-1)*100,0)</f>
        <v>-20.189177002563873</v>
      </c>
      <c r="K56" s="32">
        <f t="shared" si="26"/>
        <v>-22.473261254486477</v>
      </c>
      <c r="L56" s="32">
        <f t="shared" si="26"/>
        <v>-24.524557665344627</v>
      </c>
      <c r="M56" s="32">
        <f t="shared" si="26"/>
        <v>-26.592266977546064</v>
      </c>
      <c r="N56" s="32">
        <f t="shared" si="26"/>
        <v>-27.742783844505059</v>
      </c>
      <c r="O56" s="32">
        <f t="shared" si="26"/>
        <v>-29.632250472515874</v>
      </c>
      <c r="P56" s="32">
        <f t="shared" si="26"/>
        <v>-30.895322119916415</v>
      </c>
      <c r="Q56" s="32">
        <f t="shared" si="26"/>
        <v>-33.140653176021914</v>
      </c>
      <c r="R56" s="32">
        <f t="shared" si="26"/>
        <v>-37.506928026763589</v>
      </c>
      <c r="S56" s="32">
        <f t="shared" si="26"/>
        <v>-39.079659828181448</v>
      </c>
      <c r="T56" s="32">
        <f t="shared" si="26"/>
        <v>-41.301652003895263</v>
      </c>
      <c r="U56" s="32">
        <f t="shared" si="26"/>
        <v>-42.586097135421433</v>
      </c>
      <c r="V56" s="32">
        <f t="shared" si="26"/>
        <v>-44.749694069354021</v>
      </c>
      <c r="W56" s="32">
        <f t="shared" si="26"/>
        <v>-46.07054113671898</v>
      </c>
      <c r="X56" s="32">
        <f t="shared" si="26"/>
        <v>-48.148369933229063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-3.2356676899067183</v>
      </c>
      <c r="F57" s="32">
        <f t="shared" ref="F57:I57" si="27">IFERROR(((F43/$D43)-1)*100,0)</f>
        <v>-6.7252715221611918</v>
      </c>
      <c r="G57" s="32">
        <f t="shared" si="27"/>
        <v>-10.077041544890742</v>
      </c>
      <c r="H57" s="32">
        <f t="shared" si="27"/>
        <v>-12.909537281338645</v>
      </c>
      <c r="I57" s="32">
        <f t="shared" si="27"/>
        <v>-16.477002789994643</v>
      </c>
      <c r="J57" s="32">
        <f t="shared" ref="J57:X57" si="28">IFERROR(((J43/$D43)-1)*100,0)</f>
        <v>-20.033344164164134</v>
      </c>
      <c r="K57" s="32">
        <f t="shared" si="28"/>
        <v>-22.217692500400197</v>
      </c>
      <c r="L57" s="32">
        <f t="shared" si="28"/>
        <v>-24.165965022162528</v>
      </c>
      <c r="M57" s="32">
        <f t="shared" si="28"/>
        <v>-26.183093277264557</v>
      </c>
      <c r="N57" s="32">
        <f t="shared" si="28"/>
        <v>-26.85205567092931</v>
      </c>
      <c r="O57" s="32">
        <f t="shared" si="28"/>
        <v>-28.803597611375821</v>
      </c>
      <c r="P57" s="32">
        <f t="shared" si="28"/>
        <v>-29.800605435697914</v>
      </c>
      <c r="Q57" s="32">
        <f t="shared" si="28"/>
        <v>-32.365834546234915</v>
      </c>
      <c r="R57" s="32">
        <f t="shared" si="28"/>
        <v>-37.791267630111193</v>
      </c>
      <c r="S57" s="32">
        <f t="shared" si="28"/>
        <v>-38.910512455690785</v>
      </c>
      <c r="T57" s="32">
        <f t="shared" si="28"/>
        <v>-40.897922391166311</v>
      </c>
      <c r="U57" s="32">
        <f t="shared" si="28"/>
        <v>-41.344399874708351</v>
      </c>
      <c r="V57" s="32">
        <f t="shared" si="28"/>
        <v>-43.036444961373434</v>
      </c>
      <c r="W57" s="32">
        <f t="shared" si="28"/>
        <v>-43.671492532372788</v>
      </c>
      <c r="X57" s="32">
        <f t="shared" si="28"/>
        <v>-45.387882463688086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-3.5204833947464875</v>
      </c>
      <c r="F58" s="32">
        <f t="shared" ref="F58:I58" si="29">IFERROR(((F44/$D44)-1)*100,0)</f>
        <v>-7.2792550061360206</v>
      </c>
      <c r="G58" s="32">
        <f t="shared" si="29"/>
        <v>-11.079209407716261</v>
      </c>
      <c r="H58" s="32">
        <f t="shared" si="29"/>
        <v>-14.622227195986603</v>
      </c>
      <c r="I58" s="32">
        <f t="shared" si="29"/>
        <v>-17.73546644050127</v>
      </c>
      <c r="J58" s="32">
        <f t="shared" ref="J58:X58" si="30">IFERROR(((J44/$D44)-1)*100,0)</f>
        <v>-20.476866246250658</v>
      </c>
      <c r="K58" s="32">
        <f t="shared" si="30"/>
        <v>-22.94507696629713</v>
      </c>
      <c r="L58" s="32">
        <f t="shared" si="30"/>
        <v>-25.186569904665223</v>
      </c>
      <c r="M58" s="32">
        <f t="shared" si="30"/>
        <v>-27.34765893202319</v>
      </c>
      <c r="N58" s="32">
        <f t="shared" si="30"/>
        <v>-29.387192797187755</v>
      </c>
      <c r="O58" s="32">
        <f t="shared" si="30"/>
        <v>-31.162059704949353</v>
      </c>
      <c r="P58" s="32">
        <f t="shared" si="30"/>
        <v>-32.916322431328346</v>
      </c>
      <c r="Q58" s="32">
        <f t="shared" si="30"/>
        <v>-34.571076878027661</v>
      </c>
      <c r="R58" s="32">
        <f t="shared" si="30"/>
        <v>-36.981997297930761</v>
      </c>
      <c r="S58" s="32">
        <f t="shared" si="30"/>
        <v>-39.391929566467397</v>
      </c>
      <c r="T58" s="32">
        <f t="shared" si="30"/>
        <v>-42.04699341031948</v>
      </c>
      <c r="U58" s="32">
        <f t="shared" si="30"/>
        <v>-44.878444175305987</v>
      </c>
      <c r="V58" s="32">
        <f t="shared" si="30"/>
        <v>-47.912591858955956</v>
      </c>
      <c r="W58" s="32">
        <f t="shared" si="30"/>
        <v>-50.499520841122866</v>
      </c>
      <c r="X58" s="32">
        <f t="shared" si="30"/>
        <v>-53.244616401395227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-3.2343053316073567</v>
      </c>
      <c r="F59" s="32">
        <f t="shared" ref="F59:I59" si="31">IFERROR(((F45/$D45)-1)*100,0)</f>
        <v>-6.7226404776969613</v>
      </c>
      <c r="G59" s="32">
        <f t="shared" si="31"/>
        <v>-10.062987630264985</v>
      </c>
      <c r="H59" s="32">
        <f t="shared" si="31"/>
        <v>-12.865058395595174</v>
      </c>
      <c r="I59" s="32">
        <f t="shared" si="31"/>
        <v>-16.480655966554949</v>
      </c>
      <c r="J59" s="32">
        <f t="shared" ref="J59:X59" si="32">IFERROR(((J45/$D45)-1)*100,0)</f>
        <v>-20.110250388248275</v>
      </c>
      <c r="K59" s="32">
        <f t="shared" si="32"/>
        <v>-22.291508595689447</v>
      </c>
      <c r="L59" s="32">
        <f t="shared" si="32"/>
        <v>-24.236964135533835</v>
      </c>
      <c r="M59" s="32">
        <f t="shared" si="32"/>
        <v>-26.268830769333441</v>
      </c>
      <c r="N59" s="32">
        <f t="shared" si="32"/>
        <v>-26.867028293526694</v>
      </c>
      <c r="O59" s="32">
        <f t="shared" si="32"/>
        <v>-28.888735374703078</v>
      </c>
      <c r="P59" s="32">
        <f t="shared" si="32"/>
        <v>-29.89613264241666</v>
      </c>
      <c r="Q59" s="32">
        <f t="shared" si="32"/>
        <v>-32.584014089022396</v>
      </c>
      <c r="R59" s="32">
        <f t="shared" si="32"/>
        <v>-38.328822934025311</v>
      </c>
      <c r="S59" s="32">
        <f t="shared" si="32"/>
        <v>-39.456192701668115</v>
      </c>
      <c r="T59" s="32">
        <f t="shared" si="32"/>
        <v>-41.461500837252309</v>
      </c>
      <c r="U59" s="32">
        <f t="shared" si="32"/>
        <v>-41.813115578859929</v>
      </c>
      <c r="V59" s="32">
        <f t="shared" si="32"/>
        <v>-43.499359723747524</v>
      </c>
      <c r="W59" s="32">
        <f t="shared" si="32"/>
        <v>-44.062243117755948</v>
      </c>
      <c r="X59" s="32">
        <f t="shared" si="32"/>
        <v>-45.794268990310613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-3.2550251590210633</v>
      </c>
      <c r="F60" s="32">
        <f t="shared" ref="F60:I60" si="33">IFERROR(((F46/$D46)-1)*100,0)</f>
        <v>-6.7626554922805227</v>
      </c>
      <c r="G60" s="32">
        <f t="shared" si="33"/>
        <v>-10.276730729763994</v>
      </c>
      <c r="H60" s="32">
        <f t="shared" si="33"/>
        <v>-13.541528628569299</v>
      </c>
      <c r="I60" s="32">
        <f t="shared" si="33"/>
        <v>-16.425095554967616</v>
      </c>
      <c r="J60" s="32">
        <f t="shared" ref="J60:X60" si="34">IFERROR(((J46/$D46)-1)*100,0)</f>
        <v>-18.940599430186701</v>
      </c>
      <c r="K60" s="32">
        <f t="shared" si="34"/>
        <v>-21.168854771455536</v>
      </c>
      <c r="L60" s="32">
        <f t="shared" si="34"/>
        <v>-23.157153210407376</v>
      </c>
      <c r="M60" s="32">
        <f t="shared" si="34"/>
        <v>-24.964866871294987</v>
      </c>
      <c r="N60" s="32">
        <f t="shared" si="34"/>
        <v>-26.63931275327872</v>
      </c>
      <c r="O60" s="32">
        <f t="shared" si="34"/>
        <v>-27.593892627853421</v>
      </c>
      <c r="P60" s="32">
        <f t="shared" si="34"/>
        <v>-28.443278986029942</v>
      </c>
      <c r="Q60" s="32">
        <f t="shared" si="34"/>
        <v>-29.265766258110514</v>
      </c>
      <c r="R60" s="32">
        <f t="shared" si="34"/>
        <v>-30.153254783047799</v>
      </c>
      <c r="S60" s="32">
        <f t="shared" si="34"/>
        <v>-31.157053976506109</v>
      </c>
      <c r="T60" s="32">
        <f t="shared" si="34"/>
        <v>-32.89015206467225</v>
      </c>
      <c r="U60" s="32">
        <f t="shared" si="34"/>
        <v>-34.68451475430733</v>
      </c>
      <c r="V60" s="32">
        <f t="shared" si="34"/>
        <v>-36.458984230610113</v>
      </c>
      <c r="W60" s="32">
        <f t="shared" si="34"/>
        <v>-38.119397762918197</v>
      </c>
      <c r="X60" s="32">
        <f t="shared" si="34"/>
        <v>-39.613619818309708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-3.1840273285787757</v>
      </c>
      <c r="F61" s="32">
        <f t="shared" ref="F61:I61" si="36">IFERROR(((F47/$D47)-1)*100,0)</f>
        <v>-6.6024160674275638</v>
      </c>
      <c r="G61" s="32">
        <f t="shared" si="36"/>
        <v>-10.046755890989134</v>
      </c>
      <c r="H61" s="32">
        <f t="shared" si="36"/>
        <v>-13.236417911596964</v>
      </c>
      <c r="I61" s="32">
        <f t="shared" si="36"/>
        <v>-16.027783605424016</v>
      </c>
      <c r="J61" s="32">
        <f t="shared" ref="J61:X61" si="37">IFERROR(((J47/$D47)-1)*100,0)</f>
        <v>-18.473518411929945</v>
      </c>
      <c r="K61" s="32">
        <f t="shared" si="37"/>
        <v>-20.652532115395395</v>
      </c>
      <c r="L61" s="32">
        <f t="shared" si="37"/>
        <v>-22.575799473117186</v>
      </c>
      <c r="M61" s="32">
        <f t="shared" si="37"/>
        <v>-24.301184218650327</v>
      </c>
      <c r="N61" s="32">
        <f t="shared" si="37"/>
        <v>-25.876308698489414</v>
      </c>
      <c r="O61" s="32">
        <f t="shared" si="37"/>
        <v>-27.314767590579457</v>
      </c>
      <c r="P61" s="32">
        <f t="shared" si="37"/>
        <v>-28.633386650833359</v>
      </c>
      <c r="Q61" s="32">
        <f t="shared" si="37"/>
        <v>-29.920585118117781</v>
      </c>
      <c r="R61" s="32">
        <f t="shared" si="37"/>
        <v>-32.606219496172073</v>
      </c>
      <c r="S61" s="32">
        <f t="shared" si="37"/>
        <v>-35.268387687578127</v>
      </c>
      <c r="T61" s="32">
        <f t="shared" si="37"/>
        <v>-38.374767996385273</v>
      </c>
      <c r="U61" s="32">
        <f t="shared" si="37"/>
        <v>-41.750381169057562</v>
      </c>
      <c r="V61" s="32">
        <f t="shared" si="37"/>
        <v>-45.509532131602548</v>
      </c>
      <c r="W61" s="32">
        <f t="shared" si="37"/>
        <v>-48.654717236667878</v>
      </c>
      <c r="X61" s="32">
        <f t="shared" si="37"/>
        <v>-52.170440237194114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-3.9784550057758938</v>
      </c>
      <c r="F62" s="32">
        <f t="shared" ref="F62:I62" si="38">IFERROR(((F48/$D48)-1)*100,0)</f>
        <v>-8.2005432524690178</v>
      </c>
      <c r="G62" s="32">
        <f t="shared" si="38"/>
        <v>-12.484547126111922</v>
      </c>
      <c r="H62" s="32">
        <f t="shared" si="38"/>
        <v>-16.508539776943554</v>
      </c>
      <c r="I62" s="32">
        <f t="shared" si="38"/>
        <v>-20.059901449254447</v>
      </c>
      <c r="J62" s="32">
        <f t="shared" ref="J62:X62" si="39">IFERROR(((J48/$D48)-1)*100,0)</f>
        <v>-23.203749567411514</v>
      </c>
      <c r="K62" s="32">
        <f t="shared" si="39"/>
        <v>-26.065604619976867</v>
      </c>
      <c r="L62" s="32">
        <f t="shared" si="39"/>
        <v>-28.740254503616679</v>
      </c>
      <c r="M62" s="32">
        <f t="shared" si="39"/>
        <v>-31.494408159449105</v>
      </c>
      <c r="N62" s="32">
        <f t="shared" si="39"/>
        <v>-34.166078983228267</v>
      </c>
      <c r="O62" s="32">
        <f t="shared" si="39"/>
        <v>-36.398852097452817</v>
      </c>
      <c r="P62" s="32">
        <f t="shared" si="39"/>
        <v>-38.746096944447252</v>
      </c>
      <c r="Q62" s="32">
        <f t="shared" si="39"/>
        <v>-40.901155059180972</v>
      </c>
      <c r="R62" s="32">
        <f t="shared" si="39"/>
        <v>-42.938144952522997</v>
      </c>
      <c r="S62" s="32">
        <f t="shared" si="39"/>
        <v>-45.004742968621393</v>
      </c>
      <c r="T62" s="32">
        <f t="shared" si="39"/>
        <v>-47.04549145506649</v>
      </c>
      <c r="U62" s="32">
        <f t="shared" si="39"/>
        <v>-49.136248383416159</v>
      </c>
      <c r="V62" s="32">
        <f t="shared" si="39"/>
        <v>-51.183548293985261</v>
      </c>
      <c r="W62" s="32">
        <f t="shared" si="39"/>
        <v>-53.010599593211616</v>
      </c>
      <c r="X62" s="32">
        <f t="shared" si="39"/>
        <v>-54.706745451561801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4.0243723375675833</v>
      </c>
      <c r="F64" s="32">
        <f t="shared" ref="F64:I64" si="41">IFERROR(((F50/$D50)-1)*100,0)</f>
        <v>7.9405513346547885</v>
      </c>
      <c r="G64" s="32">
        <f t="shared" si="41"/>
        <v>7.9838544477765172</v>
      </c>
      <c r="H64" s="32">
        <f t="shared" si="41"/>
        <v>11.870972448520556</v>
      </c>
      <c r="I64" s="32">
        <f t="shared" si="41"/>
        <v>15.809405187933478</v>
      </c>
      <c r="J64" s="32">
        <f t="shared" ref="J64:X64" si="42">IFERROR(((J50/$D50)-1)*100,0)</f>
        <v>18.722789295420107</v>
      </c>
      <c r="K64" s="32">
        <f t="shared" si="42"/>
        <v>19.586962489114267</v>
      </c>
      <c r="L64" s="32">
        <f t="shared" si="42"/>
        <v>21.609684365404025</v>
      </c>
      <c r="M64" s="32">
        <f t="shared" si="42"/>
        <v>22.976305647807948</v>
      </c>
      <c r="N64" s="32">
        <f t="shared" si="42"/>
        <v>31.619272211083249</v>
      </c>
      <c r="O64" s="32">
        <f t="shared" si="42"/>
        <v>28.833036070108498</v>
      </c>
      <c r="P64" s="32">
        <f t="shared" si="42"/>
        <v>25.828217155807167</v>
      </c>
      <c r="Q64" s="32">
        <f t="shared" si="42"/>
        <v>25.508870206502586</v>
      </c>
      <c r="R64" s="32">
        <f t="shared" si="42"/>
        <v>29.166394146234211</v>
      </c>
      <c r="S64" s="32">
        <f t="shared" si="42"/>
        <v>32.811171307853407</v>
      </c>
      <c r="T64" s="32">
        <f t="shared" si="42"/>
        <v>37.115149155316438</v>
      </c>
      <c r="U64" s="32">
        <f t="shared" si="42"/>
        <v>41.202375965702821</v>
      </c>
      <c r="V64" s="32">
        <f t="shared" si="42"/>
        <v>43.32500120573237</v>
      </c>
      <c r="W64" s="32">
        <f t="shared" si="42"/>
        <v>41.168340702545713</v>
      </c>
      <c r="X64" s="32">
        <f t="shared" si="42"/>
        <v>44.867978086912785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21.890491484563515</v>
      </c>
      <c r="D67" s="30">
        <f>(D8/D7)*100</f>
        <v>19.984892130870261</v>
      </c>
      <c r="E67" s="30">
        <f t="shared" ref="E67:X67" si="43">(E8/E7)*100</f>
        <v>20.183304796018973</v>
      </c>
      <c r="F67" s="30">
        <f t="shared" si="43"/>
        <v>20.299277713147514</v>
      </c>
      <c r="G67" s="30">
        <f t="shared" si="43"/>
        <v>20.283820143102734</v>
      </c>
      <c r="H67" s="30">
        <f t="shared" si="43"/>
        <v>20.408406518868233</v>
      </c>
      <c r="I67" s="30">
        <f t="shared" si="43"/>
        <v>20.68068042888509</v>
      </c>
      <c r="J67" s="30">
        <f t="shared" si="43"/>
        <v>21.146054276918498</v>
      </c>
      <c r="K67" s="30">
        <f t="shared" si="43"/>
        <v>21.584779664209226</v>
      </c>
      <c r="L67" s="30">
        <f t="shared" si="43"/>
        <v>21.828672122114938</v>
      </c>
      <c r="M67" s="30">
        <f t="shared" si="43"/>
        <v>22.038301476938464</v>
      </c>
      <c r="N67" s="30">
        <f t="shared" si="43"/>
        <v>22.314293918476142</v>
      </c>
      <c r="O67" s="30">
        <f t="shared" si="43"/>
        <v>22.553238312599174</v>
      </c>
      <c r="P67" s="30">
        <f t="shared" si="43"/>
        <v>22.717490677334766</v>
      </c>
      <c r="Q67" s="30">
        <f t="shared" si="43"/>
        <v>22.777542668902591</v>
      </c>
      <c r="R67" s="30">
        <f t="shared" si="43"/>
        <v>22.774931010406</v>
      </c>
      <c r="S67" s="30">
        <f t="shared" si="43"/>
        <v>22.801468498244866</v>
      </c>
      <c r="T67" s="30">
        <f t="shared" si="43"/>
        <v>22.796745060634631</v>
      </c>
      <c r="U67" s="30">
        <f t="shared" si="43"/>
        <v>22.893101081040943</v>
      </c>
      <c r="V67" s="30">
        <f t="shared" si="43"/>
        <v>23.075558659514268</v>
      </c>
      <c r="W67" s="30">
        <f t="shared" si="43"/>
        <v>23.158349661282323</v>
      </c>
      <c r="X67" s="30">
        <f t="shared" si="43"/>
        <v>23.399412356324131</v>
      </c>
    </row>
    <row r="68" spans="1:24" ht="15.75">
      <c r="B68" s="20" t="s">
        <v>38</v>
      </c>
      <c r="C68" s="31">
        <f t="shared" ref="C68:C69" si="44">AVERAGE(D68:X68)</f>
        <v>77.628251864373993</v>
      </c>
      <c r="D68" s="30">
        <f>(D9/D7)*100</f>
        <v>79.294938178983557</v>
      </c>
      <c r="E68" s="30">
        <f t="shared" ref="E68:X68" si="45">(E9/E7)*100</f>
        <v>79.127637788054884</v>
      </c>
      <c r="F68" s="30">
        <f t="shared" si="45"/>
        <v>79.044946075119114</v>
      </c>
      <c r="G68" s="30">
        <f t="shared" si="45"/>
        <v>79.093684483133828</v>
      </c>
      <c r="H68" s="30">
        <f t="shared" si="45"/>
        <v>78.999372805770236</v>
      </c>
      <c r="I68" s="30">
        <f t="shared" si="45"/>
        <v>78.758172445089386</v>
      </c>
      <c r="J68" s="30">
        <f t="shared" si="45"/>
        <v>78.320692075846168</v>
      </c>
      <c r="K68" s="30">
        <f t="shared" si="45"/>
        <v>77.901719925338554</v>
      </c>
      <c r="L68" s="30">
        <f t="shared" si="45"/>
        <v>77.677312810832646</v>
      </c>
      <c r="M68" s="30">
        <f t="shared" si="45"/>
        <v>77.486831835358132</v>
      </c>
      <c r="N68" s="30">
        <f t="shared" si="45"/>
        <v>77.222615335800484</v>
      </c>
      <c r="O68" s="30">
        <f t="shared" si="45"/>
        <v>76.998768584590167</v>
      </c>
      <c r="P68" s="30">
        <f t="shared" si="45"/>
        <v>76.844250429254075</v>
      </c>
      <c r="Q68" s="30">
        <f t="shared" si="45"/>
        <v>76.800172612597578</v>
      </c>
      <c r="R68" s="30">
        <f t="shared" si="45"/>
        <v>76.832066264598183</v>
      </c>
      <c r="S68" s="30">
        <f t="shared" si="45"/>
        <v>76.816159329600893</v>
      </c>
      <c r="T68" s="30">
        <f t="shared" si="45"/>
        <v>76.837638868669558</v>
      </c>
      <c r="U68" s="30">
        <f t="shared" si="45"/>
        <v>76.752572859809163</v>
      </c>
      <c r="V68" s="30">
        <f t="shared" si="45"/>
        <v>76.585296588848905</v>
      </c>
      <c r="W68" s="30">
        <f t="shared" si="45"/>
        <v>76.512259849995289</v>
      </c>
      <c r="X68" s="30">
        <f t="shared" si="45"/>
        <v>76.286180004563548</v>
      </c>
    </row>
    <row r="69" spans="1:24" ht="15.75">
      <c r="B69" s="20" t="s">
        <v>10</v>
      </c>
      <c r="C69" s="31">
        <f t="shared" si="44"/>
        <v>0.48125665106247034</v>
      </c>
      <c r="D69" s="30">
        <f t="shared" ref="D69:X69" si="46">(D10/D7)*100</f>
        <v>0.72016969014618937</v>
      </c>
      <c r="E69" s="30">
        <f t="shared" si="46"/>
        <v>0.68905741592615088</v>
      </c>
      <c r="F69" s="30">
        <f t="shared" si="46"/>
        <v>0.65577621173336709</v>
      </c>
      <c r="G69" s="30">
        <f t="shared" si="46"/>
        <v>0.62249537376345054</v>
      </c>
      <c r="H69" s="30">
        <f t="shared" si="46"/>
        <v>0.592220675361527</v>
      </c>
      <c r="I69" s="30">
        <f t="shared" si="46"/>
        <v>0.56114712602551453</v>
      </c>
      <c r="J69" s="30">
        <f t="shared" si="46"/>
        <v>0.5332536472353212</v>
      </c>
      <c r="K69" s="30">
        <f t="shared" si="46"/>
        <v>0.51350041045221517</v>
      </c>
      <c r="L69" s="30">
        <f t="shared" si="46"/>
        <v>0.49401506705240944</v>
      </c>
      <c r="M69" s="30">
        <f t="shared" si="46"/>
        <v>0.47486668770341539</v>
      </c>
      <c r="N69" s="30">
        <f t="shared" si="46"/>
        <v>0.46309074572339198</v>
      </c>
      <c r="O69" s="30">
        <f t="shared" si="46"/>
        <v>0.44799310281064603</v>
      </c>
      <c r="P69" s="30">
        <f t="shared" si="46"/>
        <v>0.43825889341115482</v>
      </c>
      <c r="Q69" s="30">
        <f t="shared" si="46"/>
        <v>0.42228471849983629</v>
      </c>
      <c r="R69" s="30">
        <f t="shared" si="46"/>
        <v>0.39300272499582528</v>
      </c>
      <c r="S69" s="30">
        <f t="shared" si="46"/>
        <v>0.38237217215424063</v>
      </c>
      <c r="T69" s="30">
        <f t="shared" si="46"/>
        <v>0.36561607069580088</v>
      </c>
      <c r="U69" s="30">
        <f t="shared" si="46"/>
        <v>0.35432605914989845</v>
      </c>
      <c r="V69" s="30">
        <f t="shared" si="46"/>
        <v>0.33914475163681773</v>
      </c>
      <c r="W69" s="30">
        <f t="shared" si="46"/>
        <v>0.32939048872238719</v>
      </c>
      <c r="X69" s="30">
        <f t="shared" si="46"/>
        <v>0.31440763911231784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61.101009837837928</v>
      </c>
      <c r="D72" s="30">
        <f>(D13/D$10)*100</f>
        <v>60.599748046509752</v>
      </c>
      <c r="E72" s="30">
        <f t="shared" ref="E72:X72" si="47">(E13/E$10)*100</f>
        <v>60.663337504103367</v>
      </c>
      <c r="F72" s="30">
        <f t="shared" si="47"/>
        <v>60.728183740002606</v>
      </c>
      <c r="G72" s="30">
        <f t="shared" si="47"/>
        <v>60.847481876987928</v>
      </c>
      <c r="H72" s="30">
        <f t="shared" si="47"/>
        <v>61.052545246586519</v>
      </c>
      <c r="I72" s="30">
        <f t="shared" si="47"/>
        <v>60.919601714660679</v>
      </c>
      <c r="J72" s="30">
        <f t="shared" si="47"/>
        <v>60.659676421660613</v>
      </c>
      <c r="K72" s="30">
        <f t="shared" si="47"/>
        <v>60.741817292657686</v>
      </c>
      <c r="L72" s="30">
        <f t="shared" si="47"/>
        <v>60.830658855472834</v>
      </c>
      <c r="M72" s="30">
        <f t="shared" si="47"/>
        <v>60.866751969935748</v>
      </c>
      <c r="N72" s="30">
        <f t="shared" si="47"/>
        <v>61.334215391963731</v>
      </c>
      <c r="O72" s="30">
        <f t="shared" si="47"/>
        <v>61.240053128010665</v>
      </c>
      <c r="P72" s="30">
        <f t="shared" si="47"/>
        <v>61.475964135560638</v>
      </c>
      <c r="Q72" s="30">
        <f t="shared" si="47"/>
        <v>61.104272694556592</v>
      </c>
      <c r="R72" s="30">
        <f t="shared" si="47"/>
        <v>59.802753712128165</v>
      </c>
      <c r="S72" s="30">
        <f t="shared" si="47"/>
        <v>60.225196670070204</v>
      </c>
      <c r="T72" s="30">
        <f t="shared" si="47"/>
        <v>60.434721272202431</v>
      </c>
      <c r="U72" s="30">
        <f t="shared" si="47"/>
        <v>61.415621645674612</v>
      </c>
      <c r="V72" s="30">
        <f t="shared" si="47"/>
        <v>61.971142196123388</v>
      </c>
      <c r="W72" s="30">
        <f t="shared" si="47"/>
        <v>62.856443302065657</v>
      </c>
      <c r="X72" s="30">
        <f t="shared" si="47"/>
        <v>63.351019777662742</v>
      </c>
    </row>
    <row r="73" spans="1:24" ht="15.75">
      <c r="A73" s="36"/>
      <c r="B73" s="10" t="s">
        <v>11</v>
      </c>
      <c r="C73" s="31">
        <f>AVERAGE(D73:X73)</f>
        <v>4.5108908154140659</v>
      </c>
      <c r="D73" s="30">
        <f>(D16/D$10)*100</f>
        <v>4.264946476331855</v>
      </c>
      <c r="E73" s="30">
        <f t="shared" ref="E73:X73" si="48">(E16/E$10)*100</f>
        <v>4.2685076510699496</v>
      </c>
      <c r="F73" s="30">
        <f t="shared" si="48"/>
        <v>4.2721521499654953</v>
      </c>
      <c r="G73" s="30">
        <f>(G16/G$10)*100</f>
        <v>4.2722042714721837</v>
      </c>
      <c r="H73" s="30">
        <f t="shared" si="48"/>
        <v>4.2634556451875394</v>
      </c>
      <c r="I73" s="30">
        <f t="shared" si="48"/>
        <v>4.290309629148096</v>
      </c>
      <c r="J73" s="30">
        <f t="shared" si="48"/>
        <v>4.3316682105245734</v>
      </c>
      <c r="K73" s="30">
        <f t="shared" si="48"/>
        <v>4.3367052517366727</v>
      </c>
      <c r="L73" s="30">
        <f t="shared" si="48"/>
        <v>4.3422154082043791</v>
      </c>
      <c r="M73" s="30">
        <f t="shared" si="48"/>
        <v>4.3594974733857299</v>
      </c>
      <c r="N73" s="30">
        <f t="shared" si="48"/>
        <v>4.330078312190742</v>
      </c>
      <c r="O73" s="30">
        <f t="shared" si="48"/>
        <v>4.3884901048473726</v>
      </c>
      <c r="P73" s="30">
        <f t="shared" si="48"/>
        <v>4.4162796862460976</v>
      </c>
      <c r="Q73" s="30">
        <f t="shared" si="48"/>
        <v>4.5121248603839668</v>
      </c>
      <c r="R73" s="30">
        <f t="shared" si="48"/>
        <v>4.7668104717890341</v>
      </c>
      <c r="S73" s="30">
        <f t="shared" si="48"/>
        <v>4.8195968577179347</v>
      </c>
      <c r="T73" s="30">
        <f t="shared" si="48"/>
        <v>4.8761152442984672</v>
      </c>
      <c r="U73" s="30">
        <f t="shared" si="48"/>
        <v>4.8519092893854427</v>
      </c>
      <c r="V73" s="30">
        <f t="shared" si="48"/>
        <v>4.9049326830584983</v>
      </c>
      <c r="W73" s="30">
        <f t="shared" si="48"/>
        <v>4.8937530994591301</v>
      </c>
      <c r="X73" s="30">
        <f t="shared" si="48"/>
        <v>4.9669543472922184</v>
      </c>
    </row>
    <row r="74" spans="1:24" ht="15.75">
      <c r="A74" s="36"/>
      <c r="B74" s="10" t="s">
        <v>12</v>
      </c>
      <c r="C74" s="31">
        <f>AVERAGE(D74:X74)</f>
        <v>20.574042188160298</v>
      </c>
      <c r="D74" s="30">
        <f>(D19/D$10)*100</f>
        <v>20.254798410544247</v>
      </c>
      <c r="E74" s="30">
        <f t="shared" ref="E74:X74" si="49">(E19/E$10)*100</f>
        <v>20.286587619085658</v>
      </c>
      <c r="F74" s="30">
        <f t="shared" si="49"/>
        <v>20.323888197115668</v>
      </c>
      <c r="G74" s="30">
        <f t="shared" si="49"/>
        <v>20.341271224344879</v>
      </c>
      <c r="H74" s="30">
        <f t="shared" si="49"/>
        <v>20.319172165054784</v>
      </c>
      <c r="I74" s="30">
        <f t="shared" si="49"/>
        <v>20.472114576808728</v>
      </c>
      <c r="J74" s="30">
        <f t="shared" si="49"/>
        <v>20.690207012905422</v>
      </c>
      <c r="K74" s="30">
        <f t="shared" si="49"/>
        <v>20.730485925190639</v>
      </c>
      <c r="L74" s="30">
        <f t="shared" si="49"/>
        <v>20.777772547740391</v>
      </c>
      <c r="M74" s="30">
        <f t="shared" si="49"/>
        <v>20.886958232304611</v>
      </c>
      <c r="N74" s="30">
        <f t="shared" si="49"/>
        <v>20.77799982671122</v>
      </c>
      <c r="O74" s="30">
        <f t="shared" si="49"/>
        <v>20.921867471423838</v>
      </c>
      <c r="P74" s="30">
        <f t="shared" si="49"/>
        <v>20.917778809981737</v>
      </c>
      <c r="Q74" s="30">
        <f t="shared" si="49"/>
        <v>21.230306435664382</v>
      </c>
      <c r="R74" s="30">
        <f t="shared" si="49"/>
        <v>21.84318029387487</v>
      </c>
      <c r="S74" s="30">
        <f t="shared" si="49"/>
        <v>21.521970403969103</v>
      </c>
      <c r="T74" s="30">
        <f t="shared" si="49"/>
        <v>21.26476628131115</v>
      </c>
      <c r="U74" s="30">
        <f t="shared" si="49"/>
        <v>20.549626972662718</v>
      </c>
      <c r="V74" s="30">
        <f t="shared" si="49"/>
        <v>19.976241278302815</v>
      </c>
      <c r="W74" s="30">
        <f t="shared" si="49"/>
        <v>19.284234880609599</v>
      </c>
      <c r="X74" s="30">
        <f t="shared" si="49"/>
        <v>18.683657385759844</v>
      </c>
    </row>
    <row r="75" spans="1:24" ht="15.75">
      <c r="A75" s="36"/>
      <c r="B75" s="10" t="s">
        <v>16</v>
      </c>
      <c r="C75" s="31">
        <f>AVERAGE(D75:X75)</f>
        <v>13.814057158587708</v>
      </c>
      <c r="D75" s="35">
        <f>(D23/D$10)*100</f>
        <v>14.880507066614154</v>
      </c>
      <c r="E75" s="35">
        <f t="shared" ref="E75:X75" si="50">(E23/E$10)*100</f>
        <v>14.781567225741036</v>
      </c>
      <c r="F75" s="35">
        <f t="shared" si="50"/>
        <v>14.675775912916226</v>
      </c>
      <c r="G75" s="35">
        <f t="shared" si="50"/>
        <v>14.539042627195006</v>
      </c>
      <c r="H75" s="35">
        <f t="shared" si="50"/>
        <v>14.36482694317116</v>
      </c>
      <c r="I75" s="35">
        <f t="shared" si="50"/>
        <v>14.317974079382493</v>
      </c>
      <c r="J75" s="35">
        <f t="shared" si="50"/>
        <v>14.318448354909386</v>
      </c>
      <c r="K75" s="35">
        <f t="shared" si="50"/>
        <v>14.190991530415003</v>
      </c>
      <c r="L75" s="35">
        <f t="shared" si="50"/>
        <v>14.049353188582412</v>
      </c>
      <c r="M75" s="35">
        <f t="shared" si="50"/>
        <v>13.886792324373912</v>
      </c>
      <c r="N75" s="35">
        <f t="shared" si="50"/>
        <v>13.55770646913431</v>
      </c>
      <c r="O75" s="35">
        <f t="shared" si="50"/>
        <v>13.449589295718138</v>
      </c>
      <c r="P75" s="35">
        <f t="shared" si="50"/>
        <v>13.189977368211538</v>
      </c>
      <c r="Q75" s="35">
        <f t="shared" si="50"/>
        <v>13.153296009395065</v>
      </c>
      <c r="R75" s="35">
        <f t="shared" si="50"/>
        <v>13.587255522207931</v>
      </c>
      <c r="S75" s="35">
        <f t="shared" si="50"/>
        <v>13.433236068242756</v>
      </c>
      <c r="T75" s="35">
        <f t="shared" si="50"/>
        <v>13.424397202187944</v>
      </c>
      <c r="U75" s="35">
        <f t="shared" si="50"/>
        <v>13.182842092277236</v>
      </c>
      <c r="V75" s="35">
        <f t="shared" si="50"/>
        <v>13.14768384251529</v>
      </c>
      <c r="W75" s="35">
        <f t="shared" si="50"/>
        <v>12.965568717865608</v>
      </c>
      <c r="X75" s="35">
        <f t="shared" si="50"/>
        <v>12.998368489285204</v>
      </c>
    </row>
    <row r="76" spans="1:24">
      <c r="C76" s="31"/>
    </row>
    <row r="147" spans="4:24">
      <c r="D147">
        <v>12415403766.96303</v>
      </c>
      <c r="E147">
        <v>17169508164.984289</v>
      </c>
      <c r="F147">
        <v>18313242108.87537</v>
      </c>
      <c r="G147">
        <v>18633536700.537022</v>
      </c>
      <c r="H147">
        <v>21106309122.267529</v>
      </c>
      <c r="I147">
        <v>23010282527.798199</v>
      </c>
      <c r="J147">
        <v>25120143659.33551</v>
      </c>
      <c r="K147">
        <v>24933465828.820999</v>
      </c>
      <c r="L147">
        <v>23918379548.5438</v>
      </c>
      <c r="M147">
        <v>24005143481.07048</v>
      </c>
      <c r="N147">
        <v>24816646946.097111</v>
      </c>
      <c r="O147">
        <v>23984805356.864319</v>
      </c>
      <c r="P147">
        <v>22369164872.874741</v>
      </c>
      <c r="Q147">
        <v>21441070465.940239</v>
      </c>
      <c r="R147">
        <v>21447361274.149342</v>
      </c>
      <c r="S147">
        <v>22190851794.906078</v>
      </c>
      <c r="T147">
        <v>25095566125.186619</v>
      </c>
      <c r="U147">
        <v>28748042583.06036</v>
      </c>
      <c r="V147">
        <v>29964412505.29224</v>
      </c>
      <c r="W147">
        <v>28734469260.422932</v>
      </c>
      <c r="X147">
        <v>32638575617.799759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Wealth_ISR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2014-12-03T13:23:58Z</dcterms:modified>
</cp:coreProperties>
</file>