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COL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<sst xmlns="http://schemas.openxmlformats.org/spreadsheetml/2006/main" count="95" uniqueCount="65">
  <si>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</si>
  <si>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</si>
  <si>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</si>
  <si>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</si>
  <si>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</si>
  <si>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</si>
  <si>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</si>
  <si>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</si>
  <si>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</si>
  <si>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</si>
  <si>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</si>
  <si>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</si>
  <si>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</si>
  <si>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</si>
  <si>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</si>
  <si>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</si>
  <si>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</si>
  <si>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</si>
  <si>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</si>
  <si>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</si>
  <si>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</si>
  <si>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</si>
  <si>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</si>
  <si>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</si>
  <si>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</si>
  <si>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</si>
  <si>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</si>
  <si>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</si>
  <si>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</si>
  <si>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</si>
  <si>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</si>
  <si>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</si>
  <si>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</si>
  <si>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</si>
  <si>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</si>
  <si>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</si>
  <si>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</si>
  <si>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</si>
  <si>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</si>
  <si>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</si>
  <si>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</si>
  <si>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</si>
  <si>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</si>
  <si>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</si>
  <si>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</si>
  <si>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</si>
  <si>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</si>
  <si>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</si>
  <si>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</si>
  <si>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</si>
  <si>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</si>
  <si>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</si>
  <si>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</si>
  <si>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</si>
  <si>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</si>
  <si>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</si>
  <si>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</si>
  <si>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</si>
  <si>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</si>
  <si>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</si>
  <si>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</si>
  <si>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</si>
  <si>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</si>
  <si>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Colombia</t>
  </si>
  <si>
    <t>COL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</si>
</sst>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Wealth_COL!$B$54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Wealth_COL!$D$52:$X$52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Wealth_COL!$D$54:$X$54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0.43225256333800921</c:v>
                </c:pt>
                <c:pt idx="2">
                  <c:v>1.5177608267723741</c:v>
                </c:pt>
                <c:pt idx="3">
                  <c:v>4.412534430145687</c:v>
                </c:pt>
                <c:pt idx="4">
                  <c:v>8.0479236529508835</c:v>
                </c:pt>
                <c:pt idx="5">
                  <c:v>11.410424796145469</c:v>
                </c:pt>
                <c:pt idx="6">
                  <c:v>14.302690405466789</c:v>
                </c:pt>
                <c:pt idx="7">
                  <c:v>16.710101721594416</c:v>
                </c:pt>
                <c:pt idx="8">
                  <c:v>18.304790590028695</c:v>
                </c:pt>
                <c:pt idx="9">
                  <c:v>16.919764225628242</c:v>
                </c:pt>
                <c:pt idx="10">
                  <c:v>15.457692916719544</c:v>
                </c:pt>
                <c:pt idx="11">
                  <c:v>14.519177417764762</c:v>
                </c:pt>
                <c:pt idx="12">
                  <c:v>14.18178064932154</c:v>
                </c:pt>
                <c:pt idx="13">
                  <c:v>14.479229123352821</c:v>
                </c:pt>
                <c:pt idx="14">
                  <c:v>15.40656526880111</c:v>
                </c:pt>
                <c:pt idx="15">
                  <c:v>17.133600486656331</c:v>
                </c:pt>
                <c:pt idx="16">
                  <c:v>20.09763520617598</c:v>
                </c:pt>
                <c:pt idx="17">
                  <c:v>24.116240494095265</c:v>
                </c:pt>
                <c:pt idx="18">
                  <c:v>28.818572519784837</c:v>
                </c:pt>
                <c:pt idx="19">
                  <c:v>33.052099660580446</c:v>
                </c:pt>
                <c:pt idx="20" formatCode="_(* #,##0.0000_);_(* \(#,##0.0000\);_(* &quot;-&quot;??_);_(@_)">
                  <c:v>37.731729793141319</c:v>
                </c:pt>
              </c:numCache>
            </c:numRef>
          </c:val>
        </c:ser>
        <c:ser>
          <c:idx val="1"/>
          <c:order val="1"/>
          <c:tx>
            <c:strRef>
              <c:f>Wealth_COL!$B$55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Wealth_COL!$D$52:$X$52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Wealth_COL!$D$55:$X$55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0.98889140033311396</c:v>
                </c:pt>
                <c:pt idx="2">
                  <c:v>1.9651687331092349</c:v>
                </c:pt>
                <c:pt idx="3">
                  <c:v>2.9516562465878193</c:v>
                </c:pt>
                <c:pt idx="4">
                  <c:v>5.0963416243505533</c:v>
                </c:pt>
                <c:pt idx="5">
                  <c:v>7.2770057658705589</c:v>
                </c:pt>
                <c:pt idx="6">
                  <c:v>5.6894794792995862</c:v>
                </c:pt>
                <c:pt idx="7">
                  <c:v>7.8185247795707902</c:v>
                </c:pt>
                <c:pt idx="8">
                  <c:v>9.9771241536950264</c:v>
                </c:pt>
                <c:pt idx="9">
                  <c:v>12.137068004389251</c:v>
                </c:pt>
                <c:pt idx="10">
                  <c:v>14.286708271754044</c:v>
                </c:pt>
                <c:pt idx="11">
                  <c:v>15.965792938741696</c:v>
                </c:pt>
                <c:pt idx="12">
                  <c:v>17.580338679546117</c:v>
                </c:pt>
                <c:pt idx="13">
                  <c:v>19.142724129948775</c:v>
                </c:pt>
                <c:pt idx="14">
                  <c:v>19.007381199725337</c:v>
                </c:pt>
                <c:pt idx="15">
                  <c:v>19.273484898663096</c:v>
                </c:pt>
                <c:pt idx="16">
                  <c:v>20.105795945799755</c:v>
                </c:pt>
                <c:pt idx="17">
                  <c:v>21.531238928202036</c:v>
                </c:pt>
                <c:pt idx="18">
                  <c:v>23.708333848086703</c:v>
                </c:pt>
                <c:pt idx="19">
                  <c:v>23.999995033054656</c:v>
                </c:pt>
                <c:pt idx="20">
                  <c:v>26.127107058230958</c:v>
                </c:pt>
              </c:numCache>
            </c:numRef>
          </c:val>
        </c:ser>
        <c:ser>
          <c:idx val="2"/>
          <c:order val="2"/>
          <c:tx>
            <c:strRef>
              <c:f>Wealth_COL!$B$56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Wealth_COL!$D$52:$X$52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Wealth_COL!$D$56:$X$56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-2.2899007676979166</c:v>
                </c:pt>
                <c:pt idx="2">
                  <c:v>-4.3407148964895059</c:v>
                </c:pt>
                <c:pt idx="3">
                  <c:v>-6.421015518932272</c:v>
                </c:pt>
                <c:pt idx="4">
                  <c:v>-8.4124112289405755</c:v>
                </c:pt>
                <c:pt idx="5">
                  <c:v>-10.542196239607637</c:v>
                </c:pt>
                <c:pt idx="6">
                  <c:v>-12.241365481246891</c:v>
                </c:pt>
                <c:pt idx="7">
                  <c:v>-14.022757302617705</c:v>
                </c:pt>
                <c:pt idx="8">
                  <c:v>-15.623497745915415</c:v>
                </c:pt>
                <c:pt idx="9">
                  <c:v>-17.346276626431766</c:v>
                </c:pt>
                <c:pt idx="10">
                  <c:v>-19.424656520806437</c:v>
                </c:pt>
                <c:pt idx="11">
                  <c:v>-22.487461319865034</c:v>
                </c:pt>
                <c:pt idx="12">
                  <c:v>-24.078373452504</c:v>
                </c:pt>
                <c:pt idx="13">
                  <c:v>-25.360531649089623</c:v>
                </c:pt>
                <c:pt idx="14">
                  <c:v>-26.651021774829264</c:v>
                </c:pt>
                <c:pt idx="15">
                  <c:v>-27.987267786135828</c:v>
                </c:pt>
                <c:pt idx="16">
                  <c:v>-29.530957884994933</c:v>
                </c:pt>
                <c:pt idx="17">
                  <c:v>-30.760126001019962</c:v>
                </c:pt>
                <c:pt idx="18">
                  <c:v>-32.004203169357467</c:v>
                </c:pt>
                <c:pt idx="19">
                  <c:v>-33.33021913772982</c:v>
                </c:pt>
                <c:pt idx="20">
                  <c:v>-34.621224592663467</c:v>
                </c:pt>
              </c:numCache>
            </c:numRef>
          </c:val>
        </c:ser>
        <c:ser>
          <c:idx val="4"/>
          <c:order val="3"/>
          <c:tx>
            <c:strRef>
              <c:f>Wealth_COL!$B$53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Wealth_COL!$D$52:$X$52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Wealth_COL!$D$53:$X$53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-0.65765680977337704</c:v>
                </c:pt>
                <c:pt idx="2">
                  <c:v>-1.1303206995032622</c:v>
                </c:pt>
                <c:pt idx="3">
                  <c:v>-1.4063567539673971</c:v>
                </c:pt>
                <c:pt idx="4">
                  <c:v>-1.0881477944574836</c:v>
                </c:pt>
                <c:pt idx="5">
                  <c:v>-0.8534366968971252</c:v>
                </c:pt>
                <c:pt idx="6">
                  <c:v>-1.9829452552419968</c:v>
                </c:pt>
                <c:pt idx="7">
                  <c:v>-1.7099765068666617</c:v>
                </c:pt>
                <c:pt idx="8">
                  <c:v>-1.4307557385220937</c:v>
                </c:pt>
                <c:pt idx="9">
                  <c:v>-1.5504105065518248</c:v>
                </c:pt>
                <c:pt idx="10">
                  <c:v>-1.8546987183677199</c:v>
                </c:pt>
                <c:pt idx="11">
                  <c:v>-2.7640294864674897</c:v>
                </c:pt>
                <c:pt idx="12">
                  <c:v>-2.9200723166519227</c:v>
                </c:pt>
                <c:pt idx="13">
                  <c:v>-2.8755269627303015</c:v>
                </c:pt>
                <c:pt idx="14">
                  <c:v>-3.4471184603971916</c:v>
                </c:pt>
                <c:pt idx="15">
                  <c:v>-3.7876550752505289</c:v>
                </c:pt>
                <c:pt idx="16">
                  <c:v>-3.8588357552534203</c:v>
                </c:pt>
                <c:pt idx="17">
                  <c:v>-3.4186624593670167</c:v>
                </c:pt>
                <c:pt idx="18">
                  <c:v>-2.6046805575474008</c:v>
                </c:pt>
                <c:pt idx="19">
                  <c:v>-2.6435569951133941</c:v>
                </c:pt>
                <c:pt idx="20">
                  <c:v>-1.8749658128529689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Wealth_COL!$D$64:$X$64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5.3028688026945936E-2</c:v>
                </c:pt>
                <c:pt idx="2">
                  <c:v>2.1466471348325911</c:v>
                </c:pt>
                <c:pt idx="3">
                  <c:v>5.9857751959460526</c:v>
                </c:pt>
                <c:pt idx="4">
                  <c:v>9.4123084166032314</c:v>
                </c:pt>
                <c:pt idx="5">
                  <c:v>13.035024385209448</c:v>
                </c:pt>
                <c:pt idx="6">
                  <c:v>13.309577596494936</c:v>
                </c:pt>
                <c:pt idx="7">
                  <c:v>15.141242348520944</c:v>
                </c:pt>
                <c:pt idx="8">
                  <c:v>13.796871677261136</c:v>
                </c:pt>
                <c:pt idx="9">
                  <c:v>7.1629362959644727</c:v>
                </c:pt>
                <c:pt idx="10">
                  <c:v>8.4624079663487848</c:v>
                </c:pt>
                <c:pt idx="11">
                  <c:v>8.4859431412440891</c:v>
                </c:pt>
                <c:pt idx="12">
                  <c:v>9.4278037215861374</c:v>
                </c:pt>
                <c:pt idx="13">
                  <c:v>11.933999958413445</c:v>
                </c:pt>
                <c:pt idx="14">
                  <c:v>16.084808403276838</c:v>
                </c:pt>
                <c:pt idx="15">
                  <c:v>19.699091300569105</c:v>
                </c:pt>
                <c:pt idx="16">
                  <c:v>25.798656381337338</c:v>
                </c:pt>
                <c:pt idx="17">
                  <c:v>32.49115830908984</c:v>
                </c:pt>
                <c:pt idx="18">
                  <c:v>35.198445402752633</c:v>
                </c:pt>
                <c:pt idx="19">
                  <c:v>35.213802418912742</c:v>
                </c:pt>
                <c:pt idx="20">
                  <c:v>39.086139462178451</c:v>
                </c:pt>
              </c:numCache>
            </c:numRef>
          </c:val>
        </c:ser>
        <c:marker val="1"/>
        <c:axId val="73612288"/>
        <c:axId val="73622272"/>
      </c:lineChart>
      <c:catAx>
        <c:axId val="73612288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3622272"/>
        <c:crosses val="autoZero"/>
        <c:auto val="1"/>
        <c:lblAlgn val="ctr"/>
        <c:lblOffset val="100"/>
      </c:catAx>
      <c:valAx>
        <c:axId val="73622272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361228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Wealth_COL!$B$40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Wealth_COL!$D$38:$X$38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Wealth_COL!$D$40:$X$40</c:f>
              <c:numCache>
                <c:formatCode>_(* #,##0_);_(* \(#,##0\);_(* "-"??_);_(@_)</c:formatCode>
                <c:ptCount val="21"/>
                <c:pt idx="0">
                  <c:v>8340.7949193215391</c:v>
                </c:pt>
                <c:pt idx="1">
                  <c:v>8376.8482191630737</c:v>
                </c:pt>
                <c:pt idx="2">
                  <c:v>8467.3882372484222</c:v>
                </c:pt>
                <c:pt idx="3">
                  <c:v>8708.8353668844447</c:v>
                </c:pt>
                <c:pt idx="4">
                  <c:v>9012.0557264777435</c:v>
                </c:pt>
                <c:pt idx="5">
                  <c:v>9292.5150509914456</c:v>
                </c:pt>
                <c:pt idx="6">
                  <c:v>9533.7529939870019</c:v>
                </c:pt>
                <c:pt idx="7">
                  <c:v>9734.5502347297479</c:v>
                </c:pt>
                <c:pt idx="8">
                  <c:v>9867.5599628470991</c:v>
                </c:pt>
                <c:pt idx="9">
                  <c:v>9752.0377542139231</c:v>
                </c:pt>
                <c:pt idx="10">
                  <c:v>9630.0893847636089</c:v>
                </c:pt>
                <c:pt idx="11">
                  <c:v>9551.8097317097418</c:v>
                </c:pt>
                <c:pt idx="12">
                  <c:v>9523.6681591894758</c:v>
                </c:pt>
                <c:pt idx="13">
                  <c:v>9548.4777263990763</c:v>
                </c:pt>
                <c:pt idx="14">
                  <c:v>9625.8249325036595</c:v>
                </c:pt>
                <c:pt idx="15">
                  <c:v>9769.87339820942</c:v>
                </c:pt>
                <c:pt idx="16">
                  <c:v>10017.097455502042</c:v>
                </c:pt>
                <c:pt idx="17">
                  <c:v>10352.281081184401</c:v>
                </c:pt>
                <c:pt idx="18">
                  <c:v>10744.492951872746</c:v>
                </c:pt>
                <c:pt idx="19">
                  <c:v>11097.602768540324</c:v>
                </c:pt>
                <c:pt idx="20">
                  <c:v>11487.921120880002</c:v>
                </c:pt>
              </c:numCache>
            </c:numRef>
          </c:val>
        </c:ser>
        <c:ser>
          <c:idx val="1"/>
          <c:order val="1"/>
          <c:tx>
            <c:strRef>
              <c:f>Wealth_COL!$B$41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Wealth_COL!$D$38:$X$38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Wealth_COL!$D$41:$X$41</c:f>
              <c:numCache>
                <c:formatCode>General</c:formatCode>
                <c:ptCount val="21"/>
                <c:pt idx="0">
                  <c:v>29411.209867933783</c:v>
                </c:pt>
                <c:pt idx="1">
                  <c:v>29702.054793051702</c:v>
                </c:pt>
                <c:pt idx="2">
                  <c:v>29989.189768287553</c:v>
                </c:pt>
                <c:pt idx="3">
                  <c:v>30279.327681197701</c:v>
                </c:pt>
                <c:pt idx="4">
                  <c:v>30910.105598658392</c:v>
                </c:pt>
                <c:pt idx="5">
                  <c:v>31551.465305835613</c:v>
                </c:pt>
                <c:pt idx="6">
                  <c:v>31084.554617983613</c:v>
                </c:pt>
                <c:pt idx="7">
                  <c:v>31710.732599429753</c:v>
                </c:pt>
                <c:pt idx="8">
                  <c:v>32345.602791561338</c:v>
                </c:pt>
                <c:pt idx="9">
                  <c:v>32980.868410518546</c:v>
                </c:pt>
                <c:pt idx="10">
                  <c:v>33613.10362095882</c:v>
                </c:pt>
                <c:pt idx="11">
                  <c:v>34106.942736226854</c:v>
                </c:pt>
                <c:pt idx="12">
                  <c:v>34581.800172468633</c:v>
                </c:pt>
                <c:pt idx="13">
                  <c:v>35041.316636232616</c:v>
                </c:pt>
                <c:pt idx="14">
                  <c:v>35001.510642983194</c:v>
                </c:pt>
                <c:pt idx="15">
                  <c:v>35079.774960344112</c:v>
                </c:pt>
                <c:pt idx="16">
                  <c:v>35324.567709171468</c:v>
                </c:pt>
                <c:pt idx="17">
                  <c:v>35743.807736273542</c:v>
                </c:pt>
                <c:pt idx="18">
                  <c:v>36384.117692184947</c:v>
                </c:pt>
                <c:pt idx="19">
                  <c:v>36469.898775399175</c:v>
                </c:pt>
                <c:pt idx="20">
                  <c:v>37095.508157249831</c:v>
                </c:pt>
              </c:numCache>
            </c:numRef>
          </c:val>
        </c:ser>
        <c:ser>
          <c:idx val="2"/>
          <c:order val="2"/>
          <c:tx>
            <c:strRef>
              <c:f>Wealth_COL!$B$42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Wealth_COL!$D$38:$X$38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Wealth_COL!$D$42:$X$42</c:f>
              <c:numCache>
                <c:formatCode>_(* #,##0_);_(* \(#,##0\);_(* "-"??_);_(@_)</c:formatCode>
                <c:ptCount val="21"/>
                <c:pt idx="0">
                  <c:v>35238.412277547308</c:v>
                </c:pt>
                <c:pt idx="1">
                  <c:v>34431.487604279195</c:v>
                </c:pt>
                <c:pt idx="2">
                  <c:v>33708.813266529425</c:v>
                </c:pt>
                <c:pt idx="3">
                  <c:v>32975.748356580661</c:v>
                </c:pt>
                <c:pt idx="4">
                  <c:v>32274.012126210546</c:v>
                </c:pt>
                <c:pt idx="5">
                  <c:v>31523.509703526281</c:v>
                </c:pt>
                <c:pt idx="6">
                  <c:v>30924.749440864165</c:v>
                </c:pt>
                <c:pt idx="7">
                  <c:v>30297.015246571009</c:v>
                </c:pt>
                <c:pt idx="8">
                  <c:v>29732.939729668324</c:v>
                </c:pt>
                <c:pt idx="9">
                  <c:v>29125.859805121458</c:v>
                </c:pt>
                <c:pt idx="10">
                  <c:v>28393.471729248056</c:v>
                </c:pt>
                <c:pt idx="11">
                  <c:v>27314.187946899288</c:v>
                </c:pt>
                <c:pt idx="12">
                  <c:v>26753.575770626449</c:v>
                </c:pt>
                <c:pt idx="13">
                  <c:v>26301.763579263239</c:v>
                </c:pt>
                <c:pt idx="14">
                  <c:v>25847.015348354067</c:v>
                </c:pt>
                <c:pt idx="15">
                  <c:v>25376.143469847579</c:v>
                </c:pt>
                <c:pt idx="16">
                  <c:v>24832.171588523928</c:v>
                </c:pt>
                <c:pt idx="17">
                  <c:v>24399.03226021487</c:v>
                </c:pt>
                <c:pt idx="18">
                  <c:v>23960.63921858526</c:v>
                </c:pt>
                <c:pt idx="19">
                  <c:v>23493.372244784099</c:v>
                </c:pt>
                <c:pt idx="20">
                  <c:v>23038.442420048956</c:v>
                </c:pt>
              </c:numCache>
            </c:numRef>
          </c:val>
        </c:ser>
        <c:overlap val="100"/>
        <c:axId val="75965952"/>
        <c:axId val="75967488"/>
      </c:barChart>
      <c:catAx>
        <c:axId val="75965952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5967488"/>
        <c:crosses val="autoZero"/>
        <c:auto val="1"/>
        <c:lblAlgn val="ctr"/>
        <c:lblOffset val="100"/>
      </c:catAx>
      <c:valAx>
        <c:axId val="75967488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5965952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Wealth_COL!$B$67:$B$69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Wealth_COL!$C$67:$C$69</c:f>
              <c:numCache>
                <c:formatCode>_(* #,##0_);_(* \(#,##0\);_(* "-"??_);_(@_)</c:formatCode>
                <c:ptCount val="3"/>
                <c:pt idx="0">
                  <c:v>13.496733038756437</c:v>
                </c:pt>
                <c:pt idx="1">
                  <c:v>46.570242310755724</c:v>
                </c:pt>
                <c:pt idx="2">
                  <c:v>39.933024650487837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Wealth_COL!$B$72:$B$75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Wealth_COL!$C$72:$C$75</c:f>
              <c:numCache>
                <c:formatCode>_(* #,##0_);_(* \(#,##0\);_(* "-"??_);_(@_)</c:formatCode>
                <c:ptCount val="4"/>
                <c:pt idx="0">
                  <c:v>25.667961627132026</c:v>
                </c:pt>
                <c:pt idx="1">
                  <c:v>59.570061931062796</c:v>
                </c:pt>
                <c:pt idx="2">
                  <c:v>14.597251970854311</c:v>
                </c:pt>
                <c:pt idx="3">
                  <c:v>0.16472447095085915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2423524247726.5195</v>
      </c>
      <c r="E7" s="13">
        <f t="shared" ref="E7:X7" si="0">+E8+E9+E10</f>
        <v>2454474619566.9937</v>
      </c>
      <c r="F7" s="13">
        <f t="shared" si="0"/>
        <v>2489512523472.2559</v>
      </c>
      <c r="G7" s="13">
        <f t="shared" si="0"/>
        <v>2529259462288.7881</v>
      </c>
      <c r="H7" s="13">
        <f t="shared" si="0"/>
        <v>2584476090345.2373</v>
      </c>
      <c r="I7" s="13">
        <f t="shared" si="0"/>
        <v>2638036503014.2119</v>
      </c>
      <c r="J7" s="13">
        <f t="shared" si="0"/>
        <v>2655150361583.2334</v>
      </c>
      <c r="K7" s="13">
        <f t="shared" si="0"/>
        <v>2710069184083.6914</v>
      </c>
      <c r="L7" s="13">
        <f t="shared" si="0"/>
        <v>2765543356049.5723</v>
      </c>
      <c r="M7" s="13">
        <f t="shared" si="0"/>
        <v>2809868390727.4062</v>
      </c>
      <c r="N7" s="13">
        <f t="shared" si="0"/>
        <v>2848572228207.7134</v>
      </c>
      <c r="O7" s="13">
        <f t="shared" si="0"/>
        <v>2868910568293.9243</v>
      </c>
      <c r="P7" s="13">
        <f t="shared" si="0"/>
        <v>2910757450463.6436</v>
      </c>
      <c r="Q7" s="13">
        <f t="shared" si="0"/>
        <v>2958440399357.1763</v>
      </c>
      <c r="R7" s="13">
        <f t="shared" si="0"/>
        <v>2987105541644.8555</v>
      </c>
      <c r="S7" s="13">
        <f t="shared" si="0"/>
        <v>3022557266286.2241</v>
      </c>
      <c r="T7" s="13">
        <f t="shared" si="0"/>
        <v>3066353864639.5615</v>
      </c>
      <c r="U7" s="13">
        <f t="shared" si="0"/>
        <v>3126622661941.5361</v>
      </c>
      <c r="V7" s="13">
        <f t="shared" si="0"/>
        <v>3199427281861.6392</v>
      </c>
      <c r="W7" s="13">
        <f t="shared" si="0"/>
        <v>3244216258628.8335</v>
      </c>
      <c r="X7" s="13">
        <f t="shared" si="0"/>
        <v>3315723162389.5879</v>
      </c>
    </row>
    <row r="8" spans="1:24" s="22" customFormat="1" ht="15.75">
      <c r="A8" s="19">
        <v>1</v>
      </c>
      <c r="B8" s="20" t="s">
        <v>5</v>
      </c>
      <c r="C8" s="20"/>
      <c r="D8" s="21">
        <v>276942091101.40216</v>
      </c>
      <c r="E8" s="21">
        <v>283556069290.07178</v>
      </c>
      <c r="F8" s="21">
        <v>292102193117.20648</v>
      </c>
      <c r="G8" s="21">
        <v>306082643748.30139</v>
      </c>
      <c r="H8" s="21">
        <v>322613255474.49982</v>
      </c>
      <c r="I8" s="21">
        <v>338743182731.36346</v>
      </c>
      <c r="J8" s="21">
        <v>353822561573.45471</v>
      </c>
      <c r="K8" s="21">
        <v>367723160782.62891</v>
      </c>
      <c r="L8" s="21">
        <v>379300114300.31586</v>
      </c>
      <c r="M8" s="21">
        <v>381330548345.92627</v>
      </c>
      <c r="N8" s="21">
        <v>382932472890.57819</v>
      </c>
      <c r="O8" s="21">
        <v>386108955405.58105</v>
      </c>
      <c r="P8" s="21">
        <v>391214535862.05505</v>
      </c>
      <c r="Q8" s="21">
        <v>398476251309.00177</v>
      </c>
      <c r="R8" s="21">
        <v>407997443351.51965</v>
      </c>
      <c r="S8" s="21">
        <v>420500802648.28967</v>
      </c>
      <c r="T8" s="21">
        <v>437712499648.24316</v>
      </c>
      <c r="U8" s="21">
        <v>459147755708.604</v>
      </c>
      <c r="V8" s="21">
        <v>483564307492.52136</v>
      </c>
      <c r="W8" s="21">
        <v>506650445089.46167</v>
      </c>
      <c r="X8" s="21">
        <v>531831481711.6817</v>
      </c>
    </row>
    <row r="9" spans="1:24" s="22" customFormat="1" ht="15.75">
      <c r="A9" s="19">
        <v>2</v>
      </c>
      <c r="B9" s="20" t="s">
        <v>38</v>
      </c>
      <c r="C9" s="20"/>
      <c r="D9" s="21">
        <v>976549842243.37292</v>
      </c>
      <c r="E9" s="21">
        <v>1005413693385.2113</v>
      </c>
      <c r="F9" s="21">
        <v>1034546645988.1519</v>
      </c>
      <c r="G9" s="21">
        <v>1064203912135.4642</v>
      </c>
      <c r="H9" s="21">
        <v>1106518878367.0771</v>
      </c>
      <c r="I9" s="21">
        <v>1150156197637.4341</v>
      </c>
      <c r="J9" s="21">
        <v>1153629294491.0251</v>
      </c>
      <c r="K9" s="21">
        <v>1197874636323.0193</v>
      </c>
      <c r="L9" s="21">
        <v>1243335827919.5024</v>
      </c>
      <c r="M9" s="21">
        <v>1289639453095.168</v>
      </c>
      <c r="N9" s="21">
        <v>1336597032159.0081</v>
      </c>
      <c r="O9" s="21">
        <v>1378691201128.5757</v>
      </c>
      <c r="P9" s="21">
        <v>1420555890609.4905</v>
      </c>
      <c r="Q9" s="21">
        <v>1462341212310.0288</v>
      </c>
      <c r="R9" s="21">
        <v>1483563949678.4207</v>
      </c>
      <c r="S9" s="21">
        <v>1509853088807.6384</v>
      </c>
      <c r="T9" s="21">
        <v>1543561385886.5193</v>
      </c>
      <c r="U9" s="21">
        <v>1585321048944.3335</v>
      </c>
      <c r="V9" s="21">
        <v>1637495669116.8191</v>
      </c>
      <c r="W9" s="21">
        <v>1664998363367.6199</v>
      </c>
      <c r="X9" s="21">
        <v>1717330651954.0845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1170032314381.7441</v>
      </c>
      <c r="E10" s="21">
        <f t="shared" ref="E10:X10" si="1">+E13+E16+E19+E23</f>
        <v>1165504856891.7104</v>
      </c>
      <c r="F10" s="21">
        <f t="shared" si="1"/>
        <v>1162863684366.8977</v>
      </c>
      <c r="G10" s="21">
        <f t="shared" si="1"/>
        <v>1158972906405.0225</v>
      </c>
      <c r="H10" s="21">
        <f t="shared" si="1"/>
        <v>1155343956503.6606</v>
      </c>
      <c r="I10" s="21">
        <f t="shared" si="1"/>
        <v>1149137122645.4141</v>
      </c>
      <c r="J10" s="21">
        <f t="shared" si="1"/>
        <v>1147698505518.7532</v>
      </c>
      <c r="K10" s="21">
        <f t="shared" si="1"/>
        <v>1144471386978.0432</v>
      </c>
      <c r="L10" s="21">
        <f t="shared" si="1"/>
        <v>1142907413829.7537</v>
      </c>
      <c r="M10" s="21">
        <f t="shared" si="1"/>
        <v>1138898389286.3118</v>
      </c>
      <c r="N10" s="21">
        <f t="shared" si="1"/>
        <v>1129042723158.1272</v>
      </c>
      <c r="O10" s="21">
        <f t="shared" si="1"/>
        <v>1104110411759.7676</v>
      </c>
      <c r="P10" s="21">
        <f t="shared" si="1"/>
        <v>1098987023992.0984</v>
      </c>
      <c r="Q10" s="21">
        <f t="shared" si="1"/>
        <v>1097622935738.1458</v>
      </c>
      <c r="R10" s="21">
        <f t="shared" si="1"/>
        <v>1095544148614.9153</v>
      </c>
      <c r="S10" s="21">
        <f t="shared" si="1"/>
        <v>1092203374830.2959</v>
      </c>
      <c r="T10" s="21">
        <f t="shared" si="1"/>
        <v>1085079979104.7992</v>
      </c>
      <c r="U10" s="21">
        <f t="shared" si="1"/>
        <v>1082153857288.5989</v>
      </c>
      <c r="V10" s="21">
        <f t="shared" si="1"/>
        <v>1078367305252.2987</v>
      </c>
      <c r="W10" s="21">
        <f t="shared" si="1"/>
        <v>1072567450171.7518</v>
      </c>
      <c r="X10" s="21">
        <f t="shared" si="1"/>
        <v>1066561028723.8219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976404591781.68872</v>
      </c>
      <c r="E11" s="38">
        <f t="shared" ref="E11:X11" si="2">+E13+E16</f>
        <v>973865671608.63904</v>
      </c>
      <c r="F11" s="38">
        <f t="shared" si="2"/>
        <v>973288059852.05151</v>
      </c>
      <c r="G11" s="38">
        <f t="shared" si="2"/>
        <v>971532346731.21338</v>
      </c>
      <c r="H11" s="38">
        <f t="shared" si="2"/>
        <v>970053059628.80273</v>
      </c>
      <c r="I11" s="38">
        <f t="shared" si="2"/>
        <v>966507158960.05298</v>
      </c>
      <c r="J11" s="38">
        <f t="shared" si="2"/>
        <v>967956671338.60059</v>
      </c>
      <c r="K11" s="38">
        <f t="shared" si="2"/>
        <v>967793698609.65454</v>
      </c>
      <c r="L11" s="38">
        <f t="shared" si="2"/>
        <v>969598615869.0376</v>
      </c>
      <c r="M11" s="38">
        <f t="shared" si="2"/>
        <v>969192124981.00049</v>
      </c>
      <c r="N11" s="38">
        <f t="shared" si="2"/>
        <v>962638445968.8844</v>
      </c>
      <c r="O11" s="38">
        <f t="shared" si="2"/>
        <v>940879378606.53149</v>
      </c>
      <c r="P11" s="38">
        <f t="shared" si="2"/>
        <v>938707069121.32983</v>
      </c>
      <c r="Q11" s="38">
        <f t="shared" si="2"/>
        <v>940365234462.90942</v>
      </c>
      <c r="R11" s="38">
        <f t="shared" si="2"/>
        <v>941338916330.28772</v>
      </c>
      <c r="S11" s="38">
        <f t="shared" si="2"/>
        <v>941167404692.75171</v>
      </c>
      <c r="T11" s="38">
        <f t="shared" si="2"/>
        <v>937382610537.59253</v>
      </c>
      <c r="U11" s="38">
        <f t="shared" si="2"/>
        <v>937842930236.85608</v>
      </c>
      <c r="V11" s="38">
        <f t="shared" si="2"/>
        <v>937750397899.26453</v>
      </c>
      <c r="W11" s="38">
        <f t="shared" si="2"/>
        <v>935999309451.10791</v>
      </c>
      <c r="X11" s="38">
        <f t="shared" si="2"/>
        <v>934491739162.04211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193627722600.05557</v>
      </c>
      <c r="E12" s="38">
        <f t="shared" ref="E12:X12" si="3">+E23+E19</f>
        <v>191639185283.0712</v>
      </c>
      <c r="F12" s="38">
        <f t="shared" si="3"/>
        <v>189575624514.84637</v>
      </c>
      <c r="G12" s="38">
        <f t="shared" si="3"/>
        <v>187440559673.80911</v>
      </c>
      <c r="H12" s="38">
        <f t="shared" si="3"/>
        <v>185290896874.85782</v>
      </c>
      <c r="I12" s="38">
        <f t="shared" si="3"/>
        <v>182629963685.36105</v>
      </c>
      <c r="J12" s="38">
        <f t="shared" si="3"/>
        <v>179741834180.15262</v>
      </c>
      <c r="K12" s="38">
        <f t="shared" si="3"/>
        <v>176677688368.38855</v>
      </c>
      <c r="L12" s="38">
        <f t="shared" si="3"/>
        <v>173308797960.716</v>
      </c>
      <c r="M12" s="38">
        <f t="shared" si="3"/>
        <v>169706264305.31131</v>
      </c>
      <c r="N12" s="38">
        <f t="shared" si="3"/>
        <v>166404277189.24274</v>
      </c>
      <c r="O12" s="38">
        <f t="shared" si="3"/>
        <v>163231033153.23615</v>
      </c>
      <c r="P12" s="38">
        <f t="shared" si="3"/>
        <v>160279954870.76855</v>
      </c>
      <c r="Q12" s="38">
        <f t="shared" si="3"/>
        <v>157257701275.23627</v>
      </c>
      <c r="R12" s="38">
        <f t="shared" si="3"/>
        <v>154205232284.62753</v>
      </c>
      <c r="S12" s="38">
        <f t="shared" si="3"/>
        <v>151035970137.54422</v>
      </c>
      <c r="T12" s="38">
        <f t="shared" si="3"/>
        <v>147697368567.2066</v>
      </c>
      <c r="U12" s="38">
        <f t="shared" si="3"/>
        <v>144310927051.74286</v>
      </c>
      <c r="V12" s="38">
        <f t="shared" si="3"/>
        <v>140616907353.03424</v>
      </c>
      <c r="W12" s="38">
        <f t="shared" si="3"/>
        <v>136568140720.64395</v>
      </c>
      <c r="X12" s="38">
        <f t="shared" si="3"/>
        <v>132069289561.77979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296717004494.48859</v>
      </c>
      <c r="E13" s="13">
        <f t="shared" ref="E13:X13" si="4">+E14+E15</f>
        <v>295407271692.89148</v>
      </c>
      <c r="F13" s="13">
        <f t="shared" si="4"/>
        <v>296058847307.75635</v>
      </c>
      <c r="G13" s="13">
        <f t="shared" si="4"/>
        <v>295532321558.37061</v>
      </c>
      <c r="H13" s="13">
        <f t="shared" si="4"/>
        <v>295282221827.41235</v>
      </c>
      <c r="I13" s="13">
        <f t="shared" si="4"/>
        <v>292965508530.11493</v>
      </c>
      <c r="J13" s="13">
        <f t="shared" si="4"/>
        <v>295644208280.11505</v>
      </c>
      <c r="K13" s="13">
        <f t="shared" si="4"/>
        <v>296710422922.62128</v>
      </c>
      <c r="L13" s="13">
        <f t="shared" si="4"/>
        <v>299744527553.45685</v>
      </c>
      <c r="M13" s="13">
        <f t="shared" si="4"/>
        <v>300567224036.87207</v>
      </c>
      <c r="N13" s="13">
        <f t="shared" si="4"/>
        <v>295242732396.20837</v>
      </c>
      <c r="O13" s="13">
        <f t="shared" si="4"/>
        <v>274747717601.36694</v>
      </c>
      <c r="P13" s="13">
        <f t="shared" si="4"/>
        <v>273839460683.67648</v>
      </c>
      <c r="Q13" s="13">
        <f t="shared" si="4"/>
        <v>276761678592.76758</v>
      </c>
      <c r="R13" s="13">
        <f t="shared" si="4"/>
        <v>278999413027.6571</v>
      </c>
      <c r="S13" s="13">
        <f t="shared" si="4"/>
        <v>280091953957.63263</v>
      </c>
      <c r="T13" s="13">
        <f t="shared" si="4"/>
        <v>277571211932.44818</v>
      </c>
      <c r="U13" s="13">
        <f t="shared" si="4"/>
        <v>279295583761.68665</v>
      </c>
      <c r="V13" s="13">
        <f t="shared" si="4"/>
        <v>280467103554.06995</v>
      </c>
      <c r="W13" s="13">
        <f t="shared" si="4"/>
        <v>279980067235.88812</v>
      </c>
      <c r="X13" s="13">
        <f t="shared" si="4"/>
        <v>279736549076.79724</v>
      </c>
    </row>
    <row r="14" spans="1:24" ht="15.75">
      <c r="A14" s="8" t="s">
        <v>43</v>
      </c>
      <c r="B14" s="2" t="s">
        <v>27</v>
      </c>
      <c r="C14" s="10"/>
      <c r="D14" s="11">
        <v>32907859336.611206</v>
      </c>
      <c r="E14" s="11">
        <v>31598126535.01408</v>
      </c>
      <c r="F14" s="11">
        <v>32249702149.878979</v>
      </c>
      <c r="G14" s="11">
        <v>31723176400.493202</v>
      </c>
      <c r="H14" s="11">
        <v>31473076669.534958</v>
      </c>
      <c r="I14" s="11">
        <v>29156363372.237526</v>
      </c>
      <c r="J14" s="11">
        <v>26958118368.551899</v>
      </c>
      <c r="K14" s="11">
        <v>28017751439.190781</v>
      </c>
      <c r="L14" s="11">
        <v>28807540063.269447</v>
      </c>
      <c r="M14" s="11">
        <v>28721979628.994259</v>
      </c>
      <c r="N14" s="11">
        <v>29913244136.979584</v>
      </c>
      <c r="O14" s="11">
        <v>27214799671.377464</v>
      </c>
      <c r="P14" s="11">
        <v>24588752496.315891</v>
      </c>
      <c r="Q14" s="11">
        <v>24674312930.59108</v>
      </c>
      <c r="R14" s="11">
        <v>24404468484.030869</v>
      </c>
      <c r="S14" s="11">
        <v>23779219156.635258</v>
      </c>
      <c r="T14" s="11">
        <v>22175290092.568825</v>
      </c>
      <c r="U14" s="11">
        <v>23496211566.340401</v>
      </c>
      <c r="V14" s="11">
        <v>22778820232.802277</v>
      </c>
      <c r="W14" s="11">
        <v>22074592042.998795</v>
      </c>
      <c r="X14" s="11">
        <v>22068010471.131474</v>
      </c>
    </row>
    <row r="15" spans="1:24" ht="15.75">
      <c r="A15" s="8" t="s">
        <v>47</v>
      </c>
      <c r="B15" s="2" t="s">
        <v>6</v>
      </c>
      <c r="C15" s="10"/>
      <c r="D15" s="11">
        <v>263809145157.87738</v>
      </c>
      <c r="E15" s="11">
        <v>263809145157.87738</v>
      </c>
      <c r="F15" s="11">
        <v>263809145157.87738</v>
      </c>
      <c r="G15" s="11">
        <v>263809145157.87738</v>
      </c>
      <c r="H15" s="11">
        <v>263809145157.87738</v>
      </c>
      <c r="I15" s="11">
        <v>263809145157.87738</v>
      </c>
      <c r="J15" s="11">
        <v>268686089911.56317</v>
      </c>
      <c r="K15" s="11">
        <v>268692671483.43048</v>
      </c>
      <c r="L15" s="11">
        <v>270936987490.18738</v>
      </c>
      <c r="M15" s="11">
        <v>271845244407.87784</v>
      </c>
      <c r="N15" s="11">
        <v>265329488259.22882</v>
      </c>
      <c r="O15" s="11">
        <v>247532917929.98947</v>
      </c>
      <c r="P15" s="11">
        <v>249250708187.3606</v>
      </c>
      <c r="Q15" s="11">
        <v>252087365662.17648</v>
      </c>
      <c r="R15" s="11">
        <v>254594944543.62625</v>
      </c>
      <c r="S15" s="11">
        <v>256312734800.99734</v>
      </c>
      <c r="T15" s="11">
        <v>255395921839.87936</v>
      </c>
      <c r="U15" s="11">
        <v>255799372195.34622</v>
      </c>
      <c r="V15" s="11">
        <v>257688283321.2677</v>
      </c>
      <c r="W15" s="11">
        <v>257905475192.88934</v>
      </c>
      <c r="X15" s="11">
        <v>257668538605.66574</v>
      </c>
    </row>
    <row r="16" spans="1:24" ht="15.75">
      <c r="A16" s="15" t="s">
        <v>44</v>
      </c>
      <c r="B16" s="10" t="s">
        <v>11</v>
      </c>
      <c r="C16" s="10"/>
      <c r="D16" s="13">
        <f>+D17+D18</f>
        <v>679687587287.20007</v>
      </c>
      <c r="E16" s="13">
        <f t="shared" ref="E16:X16" si="5">+E17+E18</f>
        <v>678458399915.74756</v>
      </c>
      <c r="F16" s="13">
        <f t="shared" si="5"/>
        <v>677229212544.29517</v>
      </c>
      <c r="G16" s="13">
        <f t="shared" si="5"/>
        <v>676000025172.84277</v>
      </c>
      <c r="H16" s="13">
        <f t="shared" si="5"/>
        <v>674770837801.39038</v>
      </c>
      <c r="I16" s="13">
        <f t="shared" si="5"/>
        <v>673541650429.93799</v>
      </c>
      <c r="J16" s="13">
        <f t="shared" si="5"/>
        <v>672312463058.4856</v>
      </c>
      <c r="K16" s="13">
        <f t="shared" si="5"/>
        <v>671083275687.0332</v>
      </c>
      <c r="L16" s="13">
        <f t="shared" si="5"/>
        <v>669854088315.58081</v>
      </c>
      <c r="M16" s="13">
        <f t="shared" si="5"/>
        <v>668624900944.12842</v>
      </c>
      <c r="N16" s="13">
        <f t="shared" si="5"/>
        <v>667395713572.67603</v>
      </c>
      <c r="O16" s="13">
        <f t="shared" si="5"/>
        <v>666131661005.16455</v>
      </c>
      <c r="P16" s="13">
        <f t="shared" si="5"/>
        <v>664867608437.65332</v>
      </c>
      <c r="Q16" s="13">
        <f t="shared" si="5"/>
        <v>663603555870.14185</v>
      </c>
      <c r="R16" s="13">
        <f t="shared" si="5"/>
        <v>662339503302.63062</v>
      </c>
      <c r="S16" s="13">
        <f t="shared" si="5"/>
        <v>661075450735.11914</v>
      </c>
      <c r="T16" s="13">
        <f t="shared" si="5"/>
        <v>659811398605.14441</v>
      </c>
      <c r="U16" s="13">
        <f t="shared" si="5"/>
        <v>658547346475.16943</v>
      </c>
      <c r="V16" s="13">
        <f t="shared" si="5"/>
        <v>657283294345.19458</v>
      </c>
      <c r="W16" s="13">
        <f t="shared" si="5"/>
        <v>656019242215.21973</v>
      </c>
      <c r="X16" s="13">
        <f t="shared" si="5"/>
        <v>654755190085.24487</v>
      </c>
    </row>
    <row r="17" spans="1:24">
      <c r="A17" s="8" t="s">
        <v>45</v>
      </c>
      <c r="B17" s="2" t="s">
        <v>7</v>
      </c>
      <c r="C17" s="2"/>
      <c r="D17" s="14">
        <v>320124331545.25439</v>
      </c>
      <c r="E17" s="14">
        <v>319545311453.58929</v>
      </c>
      <c r="F17" s="14">
        <v>318966291361.92413</v>
      </c>
      <c r="G17" s="14">
        <v>318387271270.25903</v>
      </c>
      <c r="H17" s="14">
        <v>317808251178.59393</v>
      </c>
      <c r="I17" s="14">
        <v>317229231086.92883</v>
      </c>
      <c r="J17" s="14">
        <v>316650210995.26373</v>
      </c>
      <c r="K17" s="14">
        <v>316071190903.59863</v>
      </c>
      <c r="L17" s="14">
        <v>315492170811.93353</v>
      </c>
      <c r="M17" s="14">
        <v>314913150720.26843</v>
      </c>
      <c r="N17" s="14">
        <v>314334130628.60333</v>
      </c>
      <c r="O17" s="14">
        <v>313738689802.71716</v>
      </c>
      <c r="P17" s="14">
        <v>313143248976.83112</v>
      </c>
      <c r="Q17" s="14">
        <v>312547808150.94495</v>
      </c>
      <c r="R17" s="14">
        <v>311952367325.05884</v>
      </c>
      <c r="S17" s="14">
        <v>311356926499.17273</v>
      </c>
      <c r="T17" s="14">
        <v>310761486110.82318</v>
      </c>
      <c r="U17" s="14">
        <v>310166045722.47351</v>
      </c>
      <c r="V17" s="14">
        <v>309570605334.12396</v>
      </c>
      <c r="W17" s="14">
        <v>308975164945.77429</v>
      </c>
      <c r="X17" s="14">
        <v>308379724557.42474</v>
      </c>
    </row>
    <row r="18" spans="1:24">
      <c r="A18" s="8" t="s">
        <v>46</v>
      </c>
      <c r="B18" s="2" t="s">
        <v>62</v>
      </c>
      <c r="C18" s="2"/>
      <c r="D18" s="14">
        <v>359563255741.94568</v>
      </c>
      <c r="E18" s="14">
        <v>358913088462.15833</v>
      </c>
      <c r="F18" s="14">
        <v>358262921182.37103</v>
      </c>
      <c r="G18" s="14">
        <v>357612753902.58374</v>
      </c>
      <c r="H18" s="14">
        <v>356962586622.79645</v>
      </c>
      <c r="I18" s="14">
        <v>356312419343.00916</v>
      </c>
      <c r="J18" s="14">
        <v>355662252063.2218</v>
      </c>
      <c r="K18" s="14">
        <v>355012084783.43451</v>
      </c>
      <c r="L18" s="14">
        <v>354361917503.64722</v>
      </c>
      <c r="M18" s="14">
        <v>353711750223.85992</v>
      </c>
      <c r="N18" s="14">
        <v>353061582944.07263</v>
      </c>
      <c r="O18" s="14">
        <v>352392971202.44739</v>
      </c>
      <c r="P18" s="14">
        <v>351724359460.82214</v>
      </c>
      <c r="Q18" s="14">
        <v>351055747719.19696</v>
      </c>
      <c r="R18" s="14">
        <v>350387135977.57172</v>
      </c>
      <c r="S18" s="14">
        <v>349718524235.94647</v>
      </c>
      <c r="T18" s="14">
        <v>349049912494.32123</v>
      </c>
      <c r="U18" s="14">
        <v>348381300752.69598</v>
      </c>
      <c r="V18" s="14">
        <v>347712689011.07068</v>
      </c>
      <c r="W18" s="14">
        <v>347044077269.44543</v>
      </c>
      <c r="X18" s="14">
        <v>346375465527.82019</v>
      </c>
    </row>
    <row r="19" spans="1:24" ht="15.75">
      <c r="A19" s="15" t="s">
        <v>48</v>
      </c>
      <c r="B19" s="10" t="s">
        <v>12</v>
      </c>
      <c r="C19" s="10"/>
      <c r="D19" s="13">
        <f>+D20+D21+D22</f>
        <v>191436876525.96954</v>
      </c>
      <c r="E19" s="13">
        <f t="shared" ref="E19:X19" si="6">+E20+E21+E22</f>
        <v>189468126816.72217</v>
      </c>
      <c r="F19" s="13">
        <f t="shared" si="6"/>
        <v>187424697788.54282</v>
      </c>
      <c r="G19" s="13">
        <f t="shared" si="6"/>
        <v>185309828352.02808</v>
      </c>
      <c r="H19" s="13">
        <f t="shared" si="6"/>
        <v>183184378702.30069</v>
      </c>
      <c r="I19" s="13">
        <f t="shared" si="6"/>
        <v>180549088531.76953</v>
      </c>
      <c r="J19" s="13">
        <f t="shared" si="6"/>
        <v>177684320448.32153</v>
      </c>
      <c r="K19" s="13">
        <f t="shared" si="6"/>
        <v>174647042766.54123</v>
      </c>
      <c r="L19" s="13">
        <f t="shared" si="6"/>
        <v>171303465010.81815</v>
      </c>
      <c r="M19" s="13">
        <f t="shared" si="6"/>
        <v>167734719986.12054</v>
      </c>
      <c r="N19" s="13">
        <f t="shared" si="6"/>
        <v>164483429581.40491</v>
      </c>
      <c r="O19" s="13">
        <f t="shared" si="6"/>
        <v>161355783076.27051</v>
      </c>
      <c r="P19" s="13">
        <f t="shared" si="6"/>
        <v>158455034143.9166</v>
      </c>
      <c r="Q19" s="13">
        <f t="shared" si="6"/>
        <v>155493691966.9834</v>
      </c>
      <c r="R19" s="13">
        <f t="shared" si="6"/>
        <v>152505833817.28979</v>
      </c>
      <c r="S19" s="13">
        <f t="shared" si="6"/>
        <v>149413141108.84094</v>
      </c>
      <c r="T19" s="13">
        <f t="shared" si="6"/>
        <v>146155496664.07077</v>
      </c>
      <c r="U19" s="13">
        <f t="shared" si="6"/>
        <v>142811479779.59512</v>
      </c>
      <c r="V19" s="13">
        <f t="shared" si="6"/>
        <v>139153282533.53665</v>
      </c>
      <c r="W19" s="13">
        <f t="shared" si="6"/>
        <v>135149082755.7547</v>
      </c>
      <c r="X19" s="13">
        <f t="shared" si="6"/>
        <v>130692760327.90196</v>
      </c>
    </row>
    <row r="20" spans="1:24" s="16" customFormat="1">
      <c r="A20" s="8" t="s">
        <v>59</v>
      </c>
      <c r="B20" s="2" t="s">
        <v>13</v>
      </c>
      <c r="C20" s="2"/>
      <c r="D20" s="11">
        <v>53129889403.597572</v>
      </c>
      <c r="E20" s="11">
        <v>51681821882.564651</v>
      </c>
      <c r="F20" s="11">
        <v>50187194731.708382</v>
      </c>
      <c r="G20" s="11">
        <v>48616467373.599724</v>
      </c>
      <c r="H20" s="11">
        <v>47066183321.670341</v>
      </c>
      <c r="I20" s="11">
        <v>45056947046.015953</v>
      </c>
      <c r="J20" s="11">
        <v>42900299268.473595</v>
      </c>
      <c r="K20" s="11">
        <v>40664142294.229103</v>
      </c>
      <c r="L20" s="11">
        <v>38153302243.724289</v>
      </c>
      <c r="M20" s="11">
        <v>35356657958.397644</v>
      </c>
      <c r="N20" s="11">
        <v>32991106781.300175</v>
      </c>
      <c r="O20" s="11">
        <v>30856072621.071533</v>
      </c>
      <c r="P20" s="11">
        <v>28883498927.780769</v>
      </c>
      <c r="Q20" s="11">
        <v>27028108752.778606</v>
      </c>
      <c r="R20" s="11">
        <v>25212875159.67136</v>
      </c>
      <c r="S20" s="11">
        <v>23404942211.922508</v>
      </c>
      <c r="T20" s="11">
        <v>21566589658.651051</v>
      </c>
      <c r="U20" s="11">
        <v>19732864243.300209</v>
      </c>
      <c r="V20" s="11">
        <v>17701650800.203888</v>
      </c>
      <c r="W20" s="11">
        <v>15372467992.221972</v>
      </c>
      <c r="X20" s="11">
        <v>12648712270.746948</v>
      </c>
    </row>
    <row r="21" spans="1:24" s="16" customFormat="1">
      <c r="A21" s="8" t="s">
        <v>60</v>
      </c>
      <c r="B21" s="2" t="s">
        <v>14</v>
      </c>
      <c r="C21" s="2"/>
      <c r="D21" s="11">
        <v>9618536163.5066833</v>
      </c>
      <c r="E21" s="11">
        <v>9441822075.8264732</v>
      </c>
      <c r="F21" s="11">
        <v>9269902013.3268509</v>
      </c>
      <c r="G21" s="11">
        <v>9090907743.8701248</v>
      </c>
      <c r="H21" s="11">
        <v>8905699979.0723839</v>
      </c>
      <c r="I21" s="11">
        <v>8722510175.1468601</v>
      </c>
      <c r="J21" s="11">
        <v>8531666827.0793648</v>
      </c>
      <c r="K21" s="11">
        <v>8291300838.0576458</v>
      </c>
      <c r="L21" s="11">
        <v>8039258779.2174511</v>
      </c>
      <c r="M21" s="11">
        <v>7830700014.8736467</v>
      </c>
      <c r="N21" s="11">
        <v>7601204849.4760237</v>
      </c>
      <c r="O21" s="11">
        <v>7356007383.2880402</v>
      </c>
      <c r="P21" s="11">
        <v>7107991555.419733</v>
      </c>
      <c r="Q21" s="11">
        <v>6862794089.2317467</v>
      </c>
      <c r="R21" s="11">
        <v>6613973015.1690626</v>
      </c>
      <c r="S21" s="11">
        <v>6345423409.3441257</v>
      </c>
      <c r="T21" s="11">
        <v>6054729533.1738052</v>
      </c>
      <c r="U21" s="11">
        <v>5747125486.9215546</v>
      </c>
      <c r="V21" s="11">
        <v>5384764699.4516249</v>
      </c>
      <c r="W21" s="11">
        <v>4962413070.5005627</v>
      </c>
      <c r="X21" s="11">
        <v>4509059463.0659628</v>
      </c>
    </row>
    <row r="22" spans="1:24" s="16" customFormat="1">
      <c r="A22" s="8" t="s">
        <v>61</v>
      </c>
      <c r="B22" s="2" t="s">
        <v>15</v>
      </c>
      <c r="C22" s="2"/>
      <c r="D22" s="11">
        <v>128688450958.86528</v>
      </c>
      <c r="E22" s="11">
        <v>128344482858.33104</v>
      </c>
      <c r="F22" s="11">
        <v>127967601043.50758</v>
      </c>
      <c r="G22" s="11">
        <v>127602453234.55824</v>
      </c>
      <c r="H22" s="11">
        <v>127212495401.55797</v>
      </c>
      <c r="I22" s="11">
        <v>126769631310.6067</v>
      </c>
      <c r="J22" s="11">
        <v>126252354352.76855</v>
      </c>
      <c r="K22" s="11">
        <v>125691599634.25449</v>
      </c>
      <c r="L22" s="11">
        <v>125110903987.8764</v>
      </c>
      <c r="M22" s="11">
        <v>124547362012.84924</v>
      </c>
      <c r="N22" s="11">
        <v>123891117950.62872</v>
      </c>
      <c r="O22" s="11">
        <v>123143703071.91095</v>
      </c>
      <c r="P22" s="11">
        <v>122463543660.71609</v>
      </c>
      <c r="Q22" s="11">
        <v>121602789124.97304</v>
      </c>
      <c r="R22" s="11">
        <v>120678985642.44936</v>
      </c>
      <c r="S22" s="11">
        <v>119662775487.57433</v>
      </c>
      <c r="T22" s="11">
        <v>118534177472.24591</v>
      </c>
      <c r="U22" s="11">
        <v>117331490049.37335</v>
      </c>
      <c r="V22" s="11">
        <v>116066867033.88113</v>
      </c>
      <c r="W22" s="11">
        <v>114814201693.03217</v>
      </c>
      <c r="X22" s="11">
        <v>113534988594.08905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2190846074.0860224</v>
      </c>
      <c r="E23" s="13">
        <f t="shared" ref="E23:X23" si="7">+E24+E25+E26+E27+E28+E29+E30+E31+E32+E33</f>
        <v>2171058466.3490286</v>
      </c>
      <c r="F23" s="13">
        <f t="shared" si="7"/>
        <v>2150926726.3035655</v>
      </c>
      <c r="G23" s="13">
        <f t="shared" si="7"/>
        <v>2130731321.7810354</v>
      </c>
      <c r="H23" s="13">
        <f t="shared" si="7"/>
        <v>2106518172.5571241</v>
      </c>
      <c r="I23" s="13">
        <f t="shared" si="7"/>
        <v>2080875153.5915227</v>
      </c>
      <c r="J23" s="13">
        <f t="shared" si="7"/>
        <v>2057513731.8310735</v>
      </c>
      <c r="K23" s="13">
        <f t="shared" si="7"/>
        <v>2030645601.8473206</v>
      </c>
      <c r="L23" s="13">
        <f t="shared" si="7"/>
        <v>2005332949.8978496</v>
      </c>
      <c r="M23" s="13">
        <f t="shared" si="7"/>
        <v>1971544319.1907761</v>
      </c>
      <c r="N23" s="13">
        <f t="shared" si="7"/>
        <v>1920847607.8378265</v>
      </c>
      <c r="O23" s="13">
        <f t="shared" si="7"/>
        <v>1875250076.9656234</v>
      </c>
      <c r="P23" s="13">
        <f t="shared" si="7"/>
        <v>1824920726.8519652</v>
      </c>
      <c r="Q23" s="13">
        <f t="shared" si="7"/>
        <v>1764009308.2528713</v>
      </c>
      <c r="R23" s="13">
        <f t="shared" si="7"/>
        <v>1699398467.3377309</v>
      </c>
      <c r="S23" s="13">
        <f t="shared" si="7"/>
        <v>1622829028.7032764</v>
      </c>
      <c r="T23" s="13">
        <f t="shared" si="7"/>
        <v>1541871903.1358368</v>
      </c>
      <c r="U23" s="13">
        <f t="shared" si="7"/>
        <v>1499447272.147722</v>
      </c>
      <c r="V23" s="13">
        <f t="shared" si="7"/>
        <v>1463624819.4975936</v>
      </c>
      <c r="W23" s="13">
        <f t="shared" si="7"/>
        <v>1419057964.8892565</v>
      </c>
      <c r="X23" s="13">
        <f t="shared" si="7"/>
        <v>1376529233.8778298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2190846074.0860224</v>
      </c>
      <c r="E29" s="11">
        <v>2171058466.3490286</v>
      </c>
      <c r="F29" s="11">
        <v>2150926726.3035655</v>
      </c>
      <c r="G29" s="11">
        <v>2130731321.7810354</v>
      </c>
      <c r="H29" s="11">
        <v>2106518172.5571241</v>
      </c>
      <c r="I29" s="11">
        <v>2080875153.5915227</v>
      </c>
      <c r="J29" s="11">
        <v>2057513731.8310735</v>
      </c>
      <c r="K29" s="11">
        <v>2030645601.8473206</v>
      </c>
      <c r="L29" s="11">
        <v>2005332949.8978496</v>
      </c>
      <c r="M29" s="11">
        <v>1971544319.1907761</v>
      </c>
      <c r="N29" s="11">
        <v>1920847607.8378265</v>
      </c>
      <c r="O29" s="11">
        <v>1875250076.9656234</v>
      </c>
      <c r="P29" s="11">
        <v>1824920726.8519652</v>
      </c>
      <c r="Q29" s="11">
        <v>1764009308.2528713</v>
      </c>
      <c r="R29" s="11">
        <v>1699398467.3377309</v>
      </c>
      <c r="S29" s="11">
        <v>1622829028.7032764</v>
      </c>
      <c r="T29" s="11">
        <v>1541871903.1358368</v>
      </c>
      <c r="U29" s="11">
        <v>1499447272.147722</v>
      </c>
      <c r="V29" s="11">
        <v>1463624819.4975936</v>
      </c>
      <c r="W29" s="11">
        <v>1419057964.8892565</v>
      </c>
      <c r="X29" s="11">
        <v>1376529233.8778298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94459752231.511795</v>
      </c>
      <c r="E35" s="11">
        <v>96350465808.07605</v>
      </c>
      <c r="F35" s="11">
        <v>100247774162.9483</v>
      </c>
      <c r="G35" s="11">
        <v>105972085663.629</v>
      </c>
      <c r="H35" s="11">
        <v>111426835837.58659</v>
      </c>
      <c r="I35" s="11">
        <v>117223747433.3685</v>
      </c>
      <c r="J35" s="11">
        <v>119633697368.7383</v>
      </c>
      <c r="K35" s="11">
        <v>123737484526.6814</v>
      </c>
      <c r="L35" s="11">
        <v>124442521026.7002</v>
      </c>
      <c r="M35" s="11">
        <v>119210938473.0941</v>
      </c>
      <c r="N35" s="11">
        <v>122697693296.20621</v>
      </c>
      <c r="O35" s="11">
        <v>124756435815.6147</v>
      </c>
      <c r="P35" s="11">
        <v>127880312597.89</v>
      </c>
      <c r="Q35" s="11">
        <v>132891010956.65961</v>
      </c>
      <c r="R35" s="11">
        <v>139978117896.64081</v>
      </c>
      <c r="S35" s="11">
        <v>146566266310.5704</v>
      </c>
      <c r="T35" s="11">
        <v>156382564359.36981</v>
      </c>
      <c r="U35" s="11">
        <v>167173942843.79529</v>
      </c>
      <c r="V35" s="11">
        <v>173103276416.33191</v>
      </c>
      <c r="W35" s="11">
        <v>175616596867.50589</v>
      </c>
      <c r="X35" s="11">
        <v>183181549235.28619</v>
      </c>
    </row>
    <row r="36" spans="1:24" ht="15.75">
      <c r="A36" s="25">
        <v>5</v>
      </c>
      <c r="B36" s="9" t="s">
        <v>9</v>
      </c>
      <c r="C36" s="10"/>
      <c r="D36" s="11">
        <v>33203320.999999996</v>
      </c>
      <c r="E36" s="11">
        <v>33849971.000000007</v>
      </c>
      <c r="F36" s="11">
        <v>34497319</v>
      </c>
      <c r="G36" s="11">
        <v>35146220</v>
      </c>
      <c r="H36" s="11">
        <v>35797965</v>
      </c>
      <c r="I36" s="11">
        <v>36453337.000000015</v>
      </c>
      <c r="J36" s="11">
        <v>37112620.999999985</v>
      </c>
      <c r="K36" s="11">
        <v>37775054</v>
      </c>
      <c r="L36" s="11">
        <v>38439098.999999993</v>
      </c>
      <c r="M36" s="11">
        <v>39102652.999999993</v>
      </c>
      <c r="N36" s="11">
        <v>39764166.000000015</v>
      </c>
      <c r="O36" s="11">
        <v>40422597.000000007</v>
      </c>
      <c r="P36" s="11">
        <v>41078136.000000015</v>
      </c>
      <c r="Q36" s="11">
        <v>41731914</v>
      </c>
      <c r="R36" s="11">
        <v>42385712.000000007</v>
      </c>
      <c r="S36" s="11">
        <v>43040558</v>
      </c>
      <c r="T36" s="11">
        <v>43696539.999999993</v>
      </c>
      <c r="U36" s="11">
        <v>44352326.999999993</v>
      </c>
      <c r="V36" s="11">
        <v>45005782.000000007</v>
      </c>
      <c r="W36" s="11">
        <v>45654043.999999993</v>
      </c>
      <c r="X36" s="11">
        <v>46294841.000000015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72990.417064802634</v>
      </c>
      <c r="E39" s="11">
        <f t="shared" si="8"/>
        <v>72510.390616493969</v>
      </c>
      <c r="F39" s="11">
        <f t="shared" si="8"/>
        <v>72165.391272065404</v>
      </c>
      <c r="G39" s="11">
        <f t="shared" si="8"/>
        <v>71963.911404662809</v>
      </c>
      <c r="H39" s="11">
        <f t="shared" si="8"/>
        <v>72196.173451346665</v>
      </c>
      <c r="I39" s="11">
        <f t="shared" si="8"/>
        <v>72367.490060353346</v>
      </c>
      <c r="J39" s="11">
        <f t="shared" si="8"/>
        <v>71543.057052834789</v>
      </c>
      <c r="K39" s="11">
        <f t="shared" si="8"/>
        <v>71742.298080730514</v>
      </c>
      <c r="L39" s="11">
        <f t="shared" si="8"/>
        <v>71946.102484076764</v>
      </c>
      <c r="M39" s="11">
        <f t="shared" si="8"/>
        <v>71858.765969853936</v>
      </c>
      <c r="N39" s="11">
        <f t="shared" si="8"/>
        <v>71636.664734970487</v>
      </c>
      <c r="O39" s="11">
        <f t="shared" si="8"/>
        <v>70972.940414835888</v>
      </c>
      <c r="P39" s="11">
        <f t="shared" si="8"/>
        <v>70859.044102284548</v>
      </c>
      <c r="Q39" s="11">
        <f t="shared" si="8"/>
        <v>70891.557941894935</v>
      </c>
      <c r="R39" s="11">
        <f t="shared" si="8"/>
        <v>70474.350923840917</v>
      </c>
      <c r="S39" s="11">
        <f t="shared" si="8"/>
        <v>70225.79182840111</v>
      </c>
      <c r="T39" s="11">
        <f t="shared" si="8"/>
        <v>70173.836753197436</v>
      </c>
      <c r="U39" s="11">
        <f t="shared" si="8"/>
        <v>70495.121077672811</v>
      </c>
      <c r="V39" s="11">
        <f t="shared" si="8"/>
        <v>71089.249862642959</v>
      </c>
      <c r="W39" s="11">
        <f t="shared" si="8"/>
        <v>71060.873788723606</v>
      </c>
      <c r="X39" s="11">
        <f t="shared" si="8"/>
        <v>71621.871698178787</v>
      </c>
    </row>
    <row r="40" spans="1:24" ht="15.75">
      <c r="B40" s="20" t="s">
        <v>5</v>
      </c>
      <c r="C40" s="7"/>
      <c r="D40" s="11">
        <f t="shared" ref="D40:X40" si="9">+D8/D36</f>
        <v>8340.7949193215391</v>
      </c>
      <c r="E40" s="11">
        <f t="shared" si="9"/>
        <v>8376.8482191630737</v>
      </c>
      <c r="F40" s="11">
        <f t="shared" si="9"/>
        <v>8467.3882372484222</v>
      </c>
      <c r="G40" s="11">
        <f t="shared" si="9"/>
        <v>8708.8353668844447</v>
      </c>
      <c r="H40" s="11">
        <f t="shared" si="9"/>
        <v>9012.0557264777435</v>
      </c>
      <c r="I40" s="11">
        <f t="shared" si="9"/>
        <v>9292.5150509914456</v>
      </c>
      <c r="J40" s="11">
        <f t="shared" si="9"/>
        <v>9533.7529939870019</v>
      </c>
      <c r="K40" s="11">
        <f t="shared" si="9"/>
        <v>9734.5502347297479</v>
      </c>
      <c r="L40" s="11">
        <f t="shared" si="9"/>
        <v>9867.5599628470991</v>
      </c>
      <c r="M40" s="11">
        <f t="shared" si="9"/>
        <v>9752.0377542139231</v>
      </c>
      <c r="N40" s="11">
        <f t="shared" si="9"/>
        <v>9630.0893847636089</v>
      </c>
      <c r="O40" s="11">
        <f t="shared" si="9"/>
        <v>9551.8097317097418</v>
      </c>
      <c r="P40" s="11">
        <f t="shared" si="9"/>
        <v>9523.6681591894758</v>
      </c>
      <c r="Q40" s="11">
        <f t="shared" si="9"/>
        <v>9548.4777263990763</v>
      </c>
      <c r="R40" s="11">
        <f t="shared" si="9"/>
        <v>9625.8249325036595</v>
      </c>
      <c r="S40" s="11">
        <f t="shared" si="9"/>
        <v>9769.87339820942</v>
      </c>
      <c r="T40" s="11">
        <f t="shared" si="9"/>
        <v>10017.097455502042</v>
      </c>
      <c r="U40" s="11">
        <f t="shared" si="9"/>
        <v>10352.281081184401</v>
      </c>
      <c r="V40" s="11">
        <f t="shared" si="9"/>
        <v>10744.492951872746</v>
      </c>
      <c r="W40" s="11">
        <f t="shared" si="9"/>
        <v>11097.602768540324</v>
      </c>
      <c r="X40" s="11">
        <f t="shared" si="9"/>
        <v>11487.921120880002</v>
      </c>
    </row>
    <row r="41" spans="1:24" ht="15.75">
      <c r="B41" s="20" t="s">
        <v>38</v>
      </c>
      <c r="C41" s="7"/>
      <c r="D41" s="37">
        <f>+D9/D36</f>
        <v>29411.209867933783</v>
      </c>
      <c r="E41" s="37">
        <f t="shared" ref="E41:X41" si="10">+E9/E36</f>
        <v>29702.054793051702</v>
      </c>
      <c r="F41" s="37">
        <f t="shared" si="10"/>
        <v>29989.189768287553</v>
      </c>
      <c r="G41" s="37">
        <f t="shared" si="10"/>
        <v>30279.327681197701</v>
      </c>
      <c r="H41" s="37">
        <f t="shared" si="10"/>
        <v>30910.105598658392</v>
      </c>
      <c r="I41" s="37">
        <f t="shared" si="10"/>
        <v>31551.465305835613</v>
      </c>
      <c r="J41" s="37">
        <f t="shared" si="10"/>
        <v>31084.554617983613</v>
      </c>
      <c r="K41" s="37">
        <f t="shared" si="10"/>
        <v>31710.732599429753</v>
      </c>
      <c r="L41" s="37">
        <f t="shared" si="10"/>
        <v>32345.602791561338</v>
      </c>
      <c r="M41" s="37">
        <f t="shared" si="10"/>
        <v>32980.868410518546</v>
      </c>
      <c r="N41" s="37">
        <f t="shared" si="10"/>
        <v>33613.10362095882</v>
      </c>
      <c r="O41" s="37">
        <f t="shared" si="10"/>
        <v>34106.942736226854</v>
      </c>
      <c r="P41" s="37">
        <f t="shared" si="10"/>
        <v>34581.800172468633</v>
      </c>
      <c r="Q41" s="37">
        <f t="shared" si="10"/>
        <v>35041.316636232616</v>
      </c>
      <c r="R41" s="37">
        <f t="shared" si="10"/>
        <v>35001.510642983194</v>
      </c>
      <c r="S41" s="37">
        <f t="shared" si="10"/>
        <v>35079.774960344112</v>
      </c>
      <c r="T41" s="37">
        <f t="shared" si="10"/>
        <v>35324.567709171468</v>
      </c>
      <c r="U41" s="37">
        <f t="shared" si="10"/>
        <v>35743.807736273542</v>
      </c>
      <c r="V41" s="37">
        <f t="shared" si="10"/>
        <v>36384.117692184947</v>
      </c>
      <c r="W41" s="37">
        <f t="shared" si="10"/>
        <v>36469.898775399175</v>
      </c>
      <c r="X41" s="37">
        <f t="shared" si="10"/>
        <v>37095.508157249831</v>
      </c>
    </row>
    <row r="42" spans="1:24" ht="15.75">
      <c r="B42" s="20" t="s">
        <v>10</v>
      </c>
      <c r="C42" s="9"/>
      <c r="D42" s="11">
        <f t="shared" ref="D42:X42" si="11">+D10/D36</f>
        <v>35238.412277547308</v>
      </c>
      <c r="E42" s="11">
        <f t="shared" si="11"/>
        <v>34431.487604279195</v>
      </c>
      <c r="F42" s="11">
        <f t="shared" si="11"/>
        <v>33708.813266529425</v>
      </c>
      <c r="G42" s="11">
        <f t="shared" si="11"/>
        <v>32975.748356580661</v>
      </c>
      <c r="H42" s="11">
        <f t="shared" si="11"/>
        <v>32274.012126210546</v>
      </c>
      <c r="I42" s="11">
        <f t="shared" si="11"/>
        <v>31523.509703526281</v>
      </c>
      <c r="J42" s="11">
        <f t="shared" si="11"/>
        <v>30924.749440864165</v>
      </c>
      <c r="K42" s="11">
        <f t="shared" si="11"/>
        <v>30297.015246571009</v>
      </c>
      <c r="L42" s="11">
        <f t="shared" si="11"/>
        <v>29732.939729668324</v>
      </c>
      <c r="M42" s="11">
        <f t="shared" si="11"/>
        <v>29125.859805121458</v>
      </c>
      <c r="N42" s="11">
        <f t="shared" si="11"/>
        <v>28393.471729248056</v>
      </c>
      <c r="O42" s="11">
        <f t="shared" si="11"/>
        <v>27314.187946899288</v>
      </c>
      <c r="P42" s="11">
        <f t="shared" si="11"/>
        <v>26753.575770626449</v>
      </c>
      <c r="Q42" s="11">
        <f t="shared" si="11"/>
        <v>26301.763579263239</v>
      </c>
      <c r="R42" s="11">
        <f t="shared" si="11"/>
        <v>25847.015348354067</v>
      </c>
      <c r="S42" s="11">
        <f t="shared" si="11"/>
        <v>25376.143469847579</v>
      </c>
      <c r="T42" s="11">
        <f t="shared" si="11"/>
        <v>24832.171588523928</v>
      </c>
      <c r="U42" s="11">
        <f t="shared" si="11"/>
        <v>24399.03226021487</v>
      </c>
      <c r="V42" s="11">
        <f t="shared" si="11"/>
        <v>23960.63921858526</v>
      </c>
      <c r="W42" s="11">
        <f t="shared" si="11"/>
        <v>23493.372244784099</v>
      </c>
      <c r="X42" s="11">
        <f t="shared" si="11"/>
        <v>23038.442420048956</v>
      </c>
    </row>
    <row r="43" spans="1:24" ht="15.75">
      <c r="B43" s="26" t="s">
        <v>32</v>
      </c>
      <c r="C43" s="9"/>
      <c r="D43" s="11">
        <f t="shared" ref="D43:X43" si="12">+D11/D36</f>
        <v>29406.83529161703</v>
      </c>
      <c r="E43" s="11">
        <f t="shared" si="12"/>
        <v>28770.059259685593</v>
      </c>
      <c r="F43" s="11">
        <f t="shared" si="12"/>
        <v>28213.440582210216</v>
      </c>
      <c r="G43" s="11">
        <f t="shared" si="12"/>
        <v>27642.584230429711</v>
      </c>
      <c r="H43" s="11">
        <f t="shared" si="12"/>
        <v>27097.994526471066</v>
      </c>
      <c r="I43" s="11">
        <f t="shared" si="12"/>
        <v>26513.54412245037</v>
      </c>
      <c r="J43" s="11">
        <f t="shared" si="12"/>
        <v>26081.603650106012</v>
      </c>
      <c r="K43" s="11">
        <f t="shared" si="12"/>
        <v>25619.915688529647</v>
      </c>
      <c r="L43" s="11">
        <f t="shared" si="12"/>
        <v>25224.280513677957</v>
      </c>
      <c r="M43" s="11">
        <f t="shared" si="12"/>
        <v>24785.840617540725</v>
      </c>
      <c r="N43" s="11">
        <f t="shared" si="12"/>
        <v>24208.69196574836</v>
      </c>
      <c r="O43" s="11">
        <f t="shared" si="12"/>
        <v>23276.07448394598</v>
      </c>
      <c r="P43" s="11">
        <f t="shared" si="12"/>
        <v>22851.744517359053</v>
      </c>
      <c r="Q43" s="11">
        <f t="shared" si="12"/>
        <v>22533.479640136069</v>
      </c>
      <c r="R43" s="11">
        <f t="shared" si="12"/>
        <v>22208.873507428343</v>
      </c>
      <c r="S43" s="11">
        <f t="shared" si="12"/>
        <v>21866.988915263406</v>
      </c>
      <c r="T43" s="11">
        <f t="shared" si="12"/>
        <v>21452.101483037164</v>
      </c>
      <c r="U43" s="11">
        <f t="shared" si="12"/>
        <v>21145.292562368966</v>
      </c>
      <c r="V43" s="11">
        <f t="shared" si="12"/>
        <v>20836.220508273011</v>
      </c>
      <c r="W43" s="11">
        <f t="shared" si="12"/>
        <v>20502.002176436068</v>
      </c>
      <c r="X43" s="11">
        <f t="shared" si="12"/>
        <v>20185.656089887896</v>
      </c>
    </row>
    <row r="44" spans="1:24" ht="15.75">
      <c r="B44" s="26" t="s">
        <v>33</v>
      </c>
      <c r="C44" s="9"/>
      <c r="D44" s="11">
        <f t="shared" ref="D44:X44" si="13">+D12/D36</f>
        <v>5831.5769859302809</v>
      </c>
      <c r="E44" s="11">
        <f t="shared" si="13"/>
        <v>5661.4283445935935</v>
      </c>
      <c r="F44" s="11">
        <f t="shared" si="13"/>
        <v>5495.372684319218</v>
      </c>
      <c r="G44" s="11">
        <f t="shared" si="13"/>
        <v>5333.1641261509521</v>
      </c>
      <c r="H44" s="11">
        <f t="shared" si="13"/>
        <v>5176.0175997394772</v>
      </c>
      <c r="I44" s="11">
        <f t="shared" si="13"/>
        <v>5009.9655810759104</v>
      </c>
      <c r="J44" s="11">
        <f t="shared" si="13"/>
        <v>4843.1457907581544</v>
      </c>
      <c r="K44" s="11">
        <f t="shared" si="13"/>
        <v>4677.099558041361</v>
      </c>
      <c r="L44" s="11">
        <f t="shared" si="13"/>
        <v>4508.6592159903657</v>
      </c>
      <c r="M44" s="11">
        <f t="shared" si="13"/>
        <v>4340.0191875807341</v>
      </c>
      <c r="N44" s="11">
        <f t="shared" si="13"/>
        <v>4184.7797634996969</v>
      </c>
      <c r="O44" s="11">
        <f t="shared" si="13"/>
        <v>4038.1134629533108</v>
      </c>
      <c r="P44" s="11">
        <f t="shared" si="13"/>
        <v>3901.8312532673949</v>
      </c>
      <c r="Q44" s="11">
        <f t="shared" si="13"/>
        <v>3768.2839391271696</v>
      </c>
      <c r="R44" s="11">
        <f t="shared" si="13"/>
        <v>3638.141840925723</v>
      </c>
      <c r="S44" s="11">
        <f t="shared" si="13"/>
        <v>3509.1545545841718</v>
      </c>
      <c r="T44" s="11">
        <f t="shared" si="13"/>
        <v>3380.0701054867645</v>
      </c>
      <c r="U44" s="11">
        <f t="shared" si="13"/>
        <v>3253.7396978459074</v>
      </c>
      <c r="V44" s="11">
        <f t="shared" si="13"/>
        <v>3124.4187103122485</v>
      </c>
      <c r="W44" s="11">
        <f t="shared" si="13"/>
        <v>2991.3700683480301</v>
      </c>
      <c r="X44" s="11">
        <f t="shared" si="13"/>
        <v>2852.7863301610591</v>
      </c>
    </row>
    <row r="45" spans="1:24" ht="15.75">
      <c r="B45" s="10" t="s">
        <v>31</v>
      </c>
      <c r="C45" s="9"/>
      <c r="D45" s="11">
        <f t="shared" ref="D45:X45" si="14">+D13/D36</f>
        <v>8936.365265826531</v>
      </c>
      <c r="E45" s="11">
        <f t="shared" si="14"/>
        <v>8726.9578958543698</v>
      </c>
      <c r="F45" s="11">
        <f t="shared" si="14"/>
        <v>8582.0827788894658</v>
      </c>
      <c r="G45" s="11">
        <f t="shared" si="14"/>
        <v>8408.6516717408194</v>
      </c>
      <c r="H45" s="11">
        <f t="shared" si="14"/>
        <v>8248.5756334867729</v>
      </c>
      <c r="I45" s="11">
        <f t="shared" si="14"/>
        <v>8036.7267482292445</v>
      </c>
      <c r="J45" s="11">
        <f t="shared" si="14"/>
        <v>7966.1365948827806</v>
      </c>
      <c r="K45" s="11">
        <f t="shared" si="14"/>
        <v>7854.6657517053791</v>
      </c>
      <c r="L45" s="11">
        <f t="shared" si="14"/>
        <v>7797.9072182065693</v>
      </c>
      <c r="M45" s="11">
        <f t="shared" si="14"/>
        <v>7686.6197297884655</v>
      </c>
      <c r="N45" s="11">
        <f t="shared" si="14"/>
        <v>7424.8440768557366</v>
      </c>
      <c r="O45" s="11">
        <f t="shared" si="14"/>
        <v>6796.8843664687574</v>
      </c>
      <c r="P45" s="11">
        <f t="shared" si="14"/>
        <v>6666.3068812001693</v>
      </c>
      <c r="Q45" s="11">
        <f t="shared" si="14"/>
        <v>6631.8951628427003</v>
      </c>
      <c r="R45" s="11">
        <f t="shared" si="14"/>
        <v>6582.3929777953726</v>
      </c>
      <c r="S45" s="11">
        <f t="shared" si="14"/>
        <v>6507.6283155444371</v>
      </c>
      <c r="T45" s="11">
        <f t="shared" si="14"/>
        <v>6352.2469269294143</v>
      </c>
      <c r="U45" s="11">
        <f t="shared" si="14"/>
        <v>6297.2024841376797</v>
      </c>
      <c r="V45" s="11">
        <f t="shared" si="14"/>
        <v>6231.8015839402569</v>
      </c>
      <c r="W45" s="11">
        <f t="shared" si="14"/>
        <v>6132.6454943594517</v>
      </c>
      <c r="X45" s="11">
        <f t="shared" si="14"/>
        <v>6042.4994024020334</v>
      </c>
    </row>
    <row r="46" spans="1:24" ht="15.75">
      <c r="B46" s="10" t="s">
        <v>11</v>
      </c>
      <c r="C46" s="9"/>
      <c r="D46" s="11">
        <f t="shared" ref="D46:X46" si="15">+D16/D36</f>
        <v>20470.470025790499</v>
      </c>
      <c r="E46" s="11">
        <f t="shared" si="15"/>
        <v>20043.101363831225</v>
      </c>
      <c r="F46" s="11">
        <f t="shared" si="15"/>
        <v>19631.357803320749</v>
      </c>
      <c r="G46" s="11">
        <f t="shared" si="15"/>
        <v>19233.932558688895</v>
      </c>
      <c r="H46" s="11">
        <f t="shared" si="15"/>
        <v>18849.418892984289</v>
      </c>
      <c r="I46" s="11">
        <f t="shared" si="15"/>
        <v>18476.817374221122</v>
      </c>
      <c r="J46" s="11">
        <f t="shared" si="15"/>
        <v>18115.467055223231</v>
      </c>
      <c r="K46" s="11">
        <f t="shared" si="15"/>
        <v>17765.249936824264</v>
      </c>
      <c r="L46" s="11">
        <f t="shared" si="15"/>
        <v>17426.373295471389</v>
      </c>
      <c r="M46" s="11">
        <f t="shared" si="15"/>
        <v>17099.220887752261</v>
      </c>
      <c r="N46" s="11">
        <f t="shared" si="15"/>
        <v>16783.847888892622</v>
      </c>
      <c r="O46" s="11">
        <f t="shared" si="15"/>
        <v>16479.190117477221</v>
      </c>
      <c r="P46" s="11">
        <f t="shared" si="15"/>
        <v>16185.437636158882</v>
      </c>
      <c r="Q46" s="11">
        <f t="shared" si="15"/>
        <v>15901.584477293369</v>
      </c>
      <c r="R46" s="11">
        <f t="shared" si="15"/>
        <v>15626.480529632969</v>
      </c>
      <c r="S46" s="11">
        <f t="shared" si="15"/>
        <v>15359.360599718972</v>
      </c>
      <c r="T46" s="11">
        <f t="shared" si="15"/>
        <v>15099.85455610775</v>
      </c>
      <c r="U46" s="11">
        <f t="shared" si="15"/>
        <v>14848.090078231286</v>
      </c>
      <c r="V46" s="11">
        <f t="shared" si="15"/>
        <v>14604.418924332755</v>
      </c>
      <c r="W46" s="11">
        <f t="shared" si="15"/>
        <v>14369.356682076615</v>
      </c>
      <c r="X46" s="11">
        <f t="shared" si="15"/>
        <v>14143.156687485862</v>
      </c>
    </row>
    <row r="47" spans="1:24" ht="15.75">
      <c r="B47" s="10" t="s">
        <v>12</v>
      </c>
      <c r="C47" s="9"/>
      <c r="D47" s="11">
        <f t="shared" ref="D47:X47" si="16">+D19/D36</f>
        <v>5765.5942466107399</v>
      </c>
      <c r="E47" s="11">
        <f t="shared" si="16"/>
        <v>5597.2906687784789</v>
      </c>
      <c r="F47" s="11">
        <f t="shared" si="16"/>
        <v>5433.0221368374396</v>
      </c>
      <c r="G47" s="11">
        <f t="shared" si="16"/>
        <v>5272.5393613318329</v>
      </c>
      <c r="H47" s="11">
        <f t="shared" si="16"/>
        <v>5117.1729650638154</v>
      </c>
      <c r="I47" s="11">
        <f t="shared" si="16"/>
        <v>4952.8823254718618</v>
      </c>
      <c r="J47" s="11">
        <f t="shared" si="16"/>
        <v>4787.706059572608</v>
      </c>
      <c r="K47" s="11">
        <f t="shared" si="16"/>
        <v>4623.343298636747</v>
      </c>
      <c r="L47" s="11">
        <f t="shared" si="16"/>
        <v>4456.4901224874748</v>
      </c>
      <c r="M47" s="11">
        <f t="shared" si="16"/>
        <v>4289.5994802736423</v>
      </c>
      <c r="N47" s="11">
        <f t="shared" si="16"/>
        <v>4136.4737684025577</v>
      </c>
      <c r="O47" s="11">
        <f t="shared" si="16"/>
        <v>3991.7223298708514</v>
      </c>
      <c r="P47" s="11">
        <f t="shared" si="16"/>
        <v>3857.405655989759</v>
      </c>
      <c r="Q47" s="11">
        <f t="shared" si="16"/>
        <v>3726.0139078927318</v>
      </c>
      <c r="R47" s="11">
        <f t="shared" si="16"/>
        <v>3598.0481775861113</v>
      </c>
      <c r="S47" s="11">
        <f t="shared" si="16"/>
        <v>3471.4499079877392</v>
      </c>
      <c r="T47" s="11">
        <f t="shared" si="16"/>
        <v>3344.784201771371</v>
      </c>
      <c r="U47" s="11">
        <f t="shared" si="16"/>
        <v>3219.932063081947</v>
      </c>
      <c r="V47" s="11">
        <f t="shared" si="16"/>
        <v>3091.8978928871102</v>
      </c>
      <c r="W47" s="11">
        <f t="shared" si="16"/>
        <v>2960.2872147701687</v>
      </c>
      <c r="X47" s="11">
        <f t="shared" si="16"/>
        <v>2823.0523640399138</v>
      </c>
    </row>
    <row r="48" spans="1:24" ht="15.75">
      <c r="B48" s="10" t="s">
        <v>16</v>
      </c>
      <c r="C48" s="9"/>
      <c r="D48" s="11">
        <f t="shared" ref="D48:X48" si="17">+D23/D36</f>
        <v>65.982739319540428</v>
      </c>
      <c r="E48" s="11">
        <f t="shared" si="17"/>
        <v>64.137675815114534</v>
      </c>
      <c r="F48" s="11">
        <f t="shared" si="17"/>
        <v>62.350547481778669</v>
      </c>
      <c r="G48" s="11">
        <f t="shared" si="17"/>
        <v>60.624764819119534</v>
      </c>
      <c r="H48" s="11">
        <f t="shared" si="17"/>
        <v>58.844634675661709</v>
      </c>
      <c r="I48" s="11">
        <f t="shared" si="17"/>
        <v>57.083255604048588</v>
      </c>
      <c r="J48" s="11">
        <f t="shared" si="17"/>
        <v>55.43973118554667</v>
      </c>
      <c r="K48" s="11">
        <f t="shared" si="17"/>
        <v>53.756259404614497</v>
      </c>
      <c r="L48" s="11">
        <f t="shared" si="17"/>
        <v>52.169093502890114</v>
      </c>
      <c r="M48" s="11">
        <f t="shared" si="17"/>
        <v>50.419707307091834</v>
      </c>
      <c r="N48" s="11">
        <f t="shared" si="17"/>
        <v>48.30599509713911</v>
      </c>
      <c r="O48" s="11">
        <f t="shared" si="17"/>
        <v>46.391133082459376</v>
      </c>
      <c r="P48" s="11">
        <f t="shared" si="17"/>
        <v>44.425597277636079</v>
      </c>
      <c r="Q48" s="11">
        <f t="shared" si="17"/>
        <v>42.270031234437781</v>
      </c>
      <c r="R48" s="11">
        <f t="shared" si="17"/>
        <v>40.093663339611481</v>
      </c>
      <c r="S48" s="11">
        <f t="shared" si="17"/>
        <v>37.70464659643298</v>
      </c>
      <c r="T48" s="11">
        <f t="shared" si="17"/>
        <v>35.285903715393417</v>
      </c>
      <c r="U48" s="11">
        <f t="shared" si="17"/>
        <v>33.80763476396001</v>
      </c>
      <c r="V48" s="11">
        <f t="shared" si="17"/>
        <v>32.520817425138695</v>
      </c>
      <c r="W48" s="11">
        <f t="shared" si="17"/>
        <v>31.082853577861727</v>
      </c>
      <c r="X48" s="11">
        <f t="shared" si="17"/>
        <v>29.733966121145752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2844.8886854273342</v>
      </c>
      <c r="E50" s="11">
        <f t="shared" ref="E50:X50" si="18">+E35/E36</f>
        <v>2846.3972925730432</v>
      </c>
      <c r="F50" s="11">
        <f t="shared" si="18"/>
        <v>2905.9584068822364</v>
      </c>
      <c r="G50" s="11">
        <f t="shared" si="18"/>
        <v>3015.1773267119192</v>
      </c>
      <c r="H50" s="11">
        <f t="shared" si="18"/>
        <v>3112.6583826088045</v>
      </c>
      <c r="I50" s="11">
        <f t="shared" si="18"/>
        <v>3215.7206193048514</v>
      </c>
      <c r="J50" s="11">
        <f t="shared" si="18"/>
        <v>3223.5313525481897</v>
      </c>
      <c r="K50" s="11">
        <f t="shared" si="18"/>
        <v>3275.6401758335383</v>
      </c>
      <c r="L50" s="11">
        <f t="shared" si="18"/>
        <v>3237.3943267166646</v>
      </c>
      <c r="M50" s="11">
        <f t="shared" si="18"/>
        <v>3048.6662496555955</v>
      </c>
      <c r="N50" s="11">
        <f t="shared" si="18"/>
        <v>3085.634772176692</v>
      </c>
      <c r="O50" s="11">
        <f t="shared" si="18"/>
        <v>3086.3043217043842</v>
      </c>
      <c r="P50" s="11">
        <f t="shared" si="18"/>
        <v>3113.0992067870352</v>
      </c>
      <c r="Q50" s="11">
        <f t="shared" si="18"/>
        <v>3184.3976999631409</v>
      </c>
      <c r="R50" s="11">
        <f t="shared" si="18"/>
        <v>3302.483579764822</v>
      </c>
      <c r="S50" s="11">
        <f t="shared" si="18"/>
        <v>3405.3059049692247</v>
      </c>
      <c r="T50" s="11">
        <f t="shared" si="18"/>
        <v>3578.831741812277</v>
      </c>
      <c r="U50" s="11">
        <f t="shared" si="18"/>
        <v>3769.2259719269141</v>
      </c>
      <c r="V50" s="11">
        <f t="shared" si="18"/>
        <v>3846.2452761365612</v>
      </c>
      <c r="W50" s="11">
        <f t="shared" si="18"/>
        <v>3846.6821661517197</v>
      </c>
      <c r="X50" s="11">
        <f t="shared" si="18"/>
        <v>3956.8458445571969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-0.65765680977337704</v>
      </c>
      <c r="F53" s="32">
        <f>IFERROR(((F39/$D39)-1)*100,0)</f>
        <v>-1.1303206995032622</v>
      </c>
      <c r="G53" s="32">
        <f>IFERROR(((G39/$D39)-1)*100,0)</f>
        <v>-1.4063567539673971</v>
      </c>
      <c r="H53" s="32">
        <f t="shared" ref="H53:X53" si="19">IFERROR(((H39/$D39)-1)*100,0)</f>
        <v>-1.0881477944574836</v>
      </c>
      <c r="I53" s="32">
        <f t="shared" si="19"/>
        <v>-0.8534366968971252</v>
      </c>
      <c r="J53" s="32">
        <f t="shared" si="19"/>
        <v>-1.9829452552419968</v>
      </c>
      <c r="K53" s="32">
        <f t="shared" si="19"/>
        <v>-1.7099765068666617</v>
      </c>
      <c r="L53" s="32">
        <f t="shared" si="19"/>
        <v>-1.4307557385220937</v>
      </c>
      <c r="M53" s="32">
        <f t="shared" si="19"/>
        <v>-1.5504105065518248</v>
      </c>
      <c r="N53" s="32">
        <f t="shared" si="19"/>
        <v>-1.8546987183677199</v>
      </c>
      <c r="O53" s="32">
        <f t="shared" si="19"/>
        <v>-2.7640294864674897</v>
      </c>
      <c r="P53" s="32">
        <f t="shared" si="19"/>
        <v>-2.9200723166519227</v>
      </c>
      <c r="Q53" s="32">
        <f t="shared" si="19"/>
        <v>-2.8755269627303015</v>
      </c>
      <c r="R53" s="32">
        <f t="shared" si="19"/>
        <v>-3.4471184603971916</v>
      </c>
      <c r="S53" s="32">
        <f t="shared" si="19"/>
        <v>-3.7876550752505289</v>
      </c>
      <c r="T53" s="32">
        <f t="shared" si="19"/>
        <v>-3.8588357552534203</v>
      </c>
      <c r="U53" s="32">
        <f t="shared" si="19"/>
        <v>-3.4186624593670167</v>
      </c>
      <c r="V53" s="32">
        <f t="shared" si="19"/>
        <v>-2.6046805575474008</v>
      </c>
      <c r="W53" s="32">
        <f t="shared" si="19"/>
        <v>-2.6435569951133941</v>
      </c>
      <c r="X53" s="32">
        <f t="shared" si="19"/>
        <v>-1.8749658128529689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0.43225256333800921</v>
      </c>
      <c r="F54" s="32">
        <f t="shared" ref="F54:I54" si="21">IFERROR(((F40/$D40)-1)*100,0)</f>
        <v>1.5177608267723741</v>
      </c>
      <c r="G54" s="32">
        <f t="shared" si="21"/>
        <v>4.412534430145687</v>
      </c>
      <c r="H54" s="32">
        <f t="shared" si="21"/>
        <v>8.0479236529508835</v>
      </c>
      <c r="I54" s="32">
        <f t="shared" si="21"/>
        <v>11.410424796145469</v>
      </c>
      <c r="J54" s="32">
        <f t="shared" ref="J54:X54" si="22">IFERROR(((J40/$D40)-1)*100,0)</f>
        <v>14.302690405466789</v>
      </c>
      <c r="K54" s="32">
        <f t="shared" si="22"/>
        <v>16.710101721594416</v>
      </c>
      <c r="L54" s="32">
        <f t="shared" si="22"/>
        <v>18.304790590028695</v>
      </c>
      <c r="M54" s="32">
        <f t="shared" si="22"/>
        <v>16.919764225628242</v>
      </c>
      <c r="N54" s="32">
        <f t="shared" si="22"/>
        <v>15.457692916719544</v>
      </c>
      <c r="O54" s="32">
        <f t="shared" si="22"/>
        <v>14.519177417764762</v>
      </c>
      <c r="P54" s="32">
        <f t="shared" si="22"/>
        <v>14.18178064932154</v>
      </c>
      <c r="Q54" s="32">
        <f t="shared" si="22"/>
        <v>14.479229123352821</v>
      </c>
      <c r="R54" s="32">
        <f t="shared" si="22"/>
        <v>15.40656526880111</v>
      </c>
      <c r="S54" s="32">
        <f t="shared" si="22"/>
        <v>17.133600486656331</v>
      </c>
      <c r="T54" s="32">
        <f t="shared" si="22"/>
        <v>20.09763520617598</v>
      </c>
      <c r="U54" s="32">
        <f t="shared" si="22"/>
        <v>24.116240494095265</v>
      </c>
      <c r="V54" s="32">
        <f t="shared" si="22"/>
        <v>28.818572519784837</v>
      </c>
      <c r="W54" s="32">
        <f t="shared" si="22"/>
        <v>33.052099660580446</v>
      </c>
      <c r="X54" s="39">
        <f t="shared" si="22"/>
        <v>37.731729793141319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0.98889140033311396</v>
      </c>
      <c r="F55" s="32">
        <f t="shared" ref="F55:I55" si="23">IFERROR(((F41/$D41)-1)*100,0)</f>
        <v>1.9651687331092349</v>
      </c>
      <c r="G55" s="32">
        <f t="shared" si="23"/>
        <v>2.9516562465878193</v>
      </c>
      <c r="H55" s="32">
        <f t="shared" si="23"/>
        <v>5.0963416243505533</v>
      </c>
      <c r="I55" s="32">
        <f t="shared" si="23"/>
        <v>7.2770057658705589</v>
      </c>
      <c r="J55" s="32">
        <f t="shared" ref="J55:X55" si="24">IFERROR(((J41/$D41)-1)*100,0)</f>
        <v>5.6894794792995862</v>
      </c>
      <c r="K55" s="32">
        <f t="shared" si="24"/>
        <v>7.8185247795707902</v>
      </c>
      <c r="L55" s="32">
        <f t="shared" si="24"/>
        <v>9.9771241536950264</v>
      </c>
      <c r="M55" s="32">
        <f t="shared" si="24"/>
        <v>12.137068004389251</v>
      </c>
      <c r="N55" s="32">
        <f t="shared" si="24"/>
        <v>14.286708271754044</v>
      </c>
      <c r="O55" s="32">
        <f t="shared" si="24"/>
        <v>15.965792938741696</v>
      </c>
      <c r="P55" s="32">
        <f t="shared" si="24"/>
        <v>17.580338679546117</v>
      </c>
      <c r="Q55" s="32">
        <f t="shared" si="24"/>
        <v>19.142724129948775</v>
      </c>
      <c r="R55" s="32">
        <f t="shared" si="24"/>
        <v>19.007381199725337</v>
      </c>
      <c r="S55" s="32">
        <f t="shared" si="24"/>
        <v>19.273484898663096</v>
      </c>
      <c r="T55" s="32">
        <f t="shared" si="24"/>
        <v>20.105795945799755</v>
      </c>
      <c r="U55" s="32">
        <f t="shared" si="24"/>
        <v>21.531238928202036</v>
      </c>
      <c r="V55" s="32">
        <f t="shared" si="24"/>
        <v>23.708333848086703</v>
      </c>
      <c r="W55" s="32">
        <f t="shared" si="24"/>
        <v>23.999995033054656</v>
      </c>
      <c r="X55" s="32">
        <f t="shared" si="24"/>
        <v>26.127107058230958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-2.2899007676979166</v>
      </c>
      <c r="F56" s="32">
        <f t="shared" ref="F56:I56" si="25">IFERROR(((F42/$D42)-1)*100,0)</f>
        <v>-4.3407148964895059</v>
      </c>
      <c r="G56" s="32">
        <f t="shared" si="25"/>
        <v>-6.421015518932272</v>
      </c>
      <c r="H56" s="32">
        <f t="shared" si="25"/>
        <v>-8.4124112289405755</v>
      </c>
      <c r="I56" s="32">
        <f t="shared" si="25"/>
        <v>-10.542196239607637</v>
      </c>
      <c r="J56" s="32">
        <f t="shared" ref="J56:X56" si="26">IFERROR(((J42/$D42)-1)*100,0)</f>
        <v>-12.241365481246891</v>
      </c>
      <c r="K56" s="32">
        <f t="shared" si="26"/>
        <v>-14.022757302617705</v>
      </c>
      <c r="L56" s="32">
        <f t="shared" si="26"/>
        <v>-15.623497745915415</v>
      </c>
      <c r="M56" s="32">
        <f t="shared" si="26"/>
        <v>-17.346276626431766</v>
      </c>
      <c r="N56" s="32">
        <f t="shared" si="26"/>
        <v>-19.424656520806437</v>
      </c>
      <c r="O56" s="32">
        <f t="shared" si="26"/>
        <v>-22.487461319865034</v>
      </c>
      <c r="P56" s="32">
        <f t="shared" si="26"/>
        <v>-24.078373452504</v>
      </c>
      <c r="Q56" s="32">
        <f t="shared" si="26"/>
        <v>-25.360531649089623</v>
      </c>
      <c r="R56" s="32">
        <f t="shared" si="26"/>
        <v>-26.651021774829264</v>
      </c>
      <c r="S56" s="32">
        <f t="shared" si="26"/>
        <v>-27.987267786135828</v>
      </c>
      <c r="T56" s="32">
        <f t="shared" si="26"/>
        <v>-29.530957884994933</v>
      </c>
      <c r="U56" s="32">
        <f t="shared" si="26"/>
        <v>-30.760126001019962</v>
      </c>
      <c r="V56" s="32">
        <f t="shared" si="26"/>
        <v>-32.004203169357467</v>
      </c>
      <c r="W56" s="32">
        <f t="shared" si="26"/>
        <v>-33.33021913772982</v>
      </c>
      <c r="X56" s="32">
        <f t="shared" si="26"/>
        <v>-34.621224592663467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-2.1654014300306668</v>
      </c>
      <c r="F57" s="32">
        <f t="shared" ref="F57:I57" si="27">IFERROR(((F43/$D43)-1)*100,0)</f>
        <v>-4.0582221703639565</v>
      </c>
      <c r="G57" s="32">
        <f t="shared" si="27"/>
        <v>-5.9994591178951229</v>
      </c>
      <c r="H57" s="32">
        <f t="shared" si="27"/>
        <v>-7.851374492528751</v>
      </c>
      <c r="I57" s="32">
        <f t="shared" si="27"/>
        <v>-9.8388389654137534</v>
      </c>
      <c r="J57" s="32">
        <f t="shared" ref="J57:X57" si="28">IFERROR(((J43/$D43)-1)*100,0)</f>
        <v>-11.307682749727711</v>
      </c>
      <c r="K57" s="32">
        <f t="shared" si="28"/>
        <v>-12.877684951589863</v>
      </c>
      <c r="L57" s="32">
        <f t="shared" si="28"/>
        <v>-14.223070032739592</v>
      </c>
      <c r="M57" s="32">
        <f t="shared" si="28"/>
        <v>-15.714015562203675</v>
      </c>
      <c r="N57" s="32">
        <f t="shared" si="28"/>
        <v>-17.676649915982278</v>
      </c>
      <c r="O57" s="32">
        <f t="shared" si="28"/>
        <v>-20.848080886210617</v>
      </c>
      <c r="P57" s="32">
        <f t="shared" si="28"/>
        <v>-22.291044613449539</v>
      </c>
      <c r="Q57" s="32">
        <f t="shared" si="28"/>
        <v>-23.373326586558395</v>
      </c>
      <c r="R57" s="32">
        <f t="shared" si="28"/>
        <v>-24.477172442423957</v>
      </c>
      <c r="S57" s="32">
        <f t="shared" si="28"/>
        <v>-25.639774908056832</v>
      </c>
      <c r="T57" s="32">
        <f t="shared" si="28"/>
        <v>-27.050628636830943</v>
      </c>
      <c r="U57" s="32">
        <f t="shared" si="28"/>
        <v>-28.093953828493646</v>
      </c>
      <c r="V57" s="32">
        <f t="shared" si="28"/>
        <v>-29.144974963651503</v>
      </c>
      <c r="W57" s="32">
        <f t="shared" si="28"/>
        <v>-30.281507774892901</v>
      </c>
      <c r="X57" s="32">
        <f t="shared" si="28"/>
        <v>-31.357264766119886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-2.9177123400274341</v>
      </c>
      <c r="F58" s="32">
        <f t="shared" ref="F58:I58" si="29">IFERROR(((F44/$D44)-1)*100,0)</f>
        <v>-5.7652381580868379</v>
      </c>
      <c r="G58" s="32">
        <f t="shared" si="29"/>
        <v>-8.5467937914879393</v>
      </c>
      <c r="H58" s="32">
        <f t="shared" si="29"/>
        <v>-11.24154560202939</v>
      </c>
      <c r="I58" s="32">
        <f t="shared" si="29"/>
        <v>-14.089008973673067</v>
      </c>
      <c r="J58" s="32">
        <f t="shared" ref="J58:X58" si="30">IFERROR(((J44/$D44)-1)*100,0)</f>
        <v>-16.949638109158006</v>
      </c>
      <c r="K58" s="32">
        <f t="shared" si="30"/>
        <v>-19.79700226326948</v>
      </c>
      <c r="L58" s="32">
        <f t="shared" si="30"/>
        <v>-22.685420652624323</v>
      </c>
      <c r="M58" s="32">
        <f t="shared" si="30"/>
        <v>-25.577263267692352</v>
      </c>
      <c r="N58" s="32">
        <f t="shared" si="30"/>
        <v>-28.239312048932497</v>
      </c>
      <c r="O58" s="32">
        <f t="shared" si="30"/>
        <v>-30.754348734553627</v>
      </c>
      <c r="P58" s="32">
        <f t="shared" si="30"/>
        <v>-33.091318820256369</v>
      </c>
      <c r="Q58" s="32">
        <f t="shared" si="30"/>
        <v>-35.381390861874472</v>
      </c>
      <c r="R58" s="32">
        <f t="shared" si="30"/>
        <v>-37.613070191761352</v>
      </c>
      <c r="S58" s="32">
        <f t="shared" si="30"/>
        <v>-39.824946784538163</v>
      </c>
      <c r="T58" s="32">
        <f t="shared" si="30"/>
        <v>-42.038489526215869</v>
      </c>
      <c r="U58" s="32">
        <f t="shared" si="30"/>
        <v>-44.204805909342625</v>
      </c>
      <c r="V58" s="32">
        <f t="shared" si="30"/>
        <v>-46.422404816905171</v>
      </c>
      <c r="W58" s="32">
        <f t="shared" si="30"/>
        <v>-48.70392561797189</v>
      </c>
      <c r="X58" s="32">
        <f t="shared" si="30"/>
        <v>-51.080362360920304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-2.3433170393443281</v>
      </c>
      <c r="F59" s="32">
        <f t="shared" ref="F59:I59" si="31">IFERROR(((F45/$D45)-1)*100,0)</f>
        <v>-3.9645032001083602</v>
      </c>
      <c r="G59" s="32">
        <f t="shared" si="31"/>
        <v>-5.9052375142244484</v>
      </c>
      <c r="H59" s="32">
        <f t="shared" si="31"/>
        <v>-7.6965255098728758</v>
      </c>
      <c r="I59" s="32">
        <f t="shared" si="31"/>
        <v>-10.067163671538648</v>
      </c>
      <c r="J59" s="32">
        <f t="shared" ref="J59:X59" si="32">IFERROR(((J45/$D45)-1)*100,0)</f>
        <v>-10.857083859967009</v>
      </c>
      <c r="K59" s="32">
        <f t="shared" si="32"/>
        <v>-12.104468449355677</v>
      </c>
      <c r="L59" s="32">
        <f t="shared" si="32"/>
        <v>-12.739609603621826</v>
      </c>
      <c r="M59" s="32">
        <f t="shared" si="32"/>
        <v>-13.984942410727164</v>
      </c>
      <c r="N59" s="32">
        <f t="shared" si="32"/>
        <v>-16.914272682552355</v>
      </c>
      <c r="O59" s="32">
        <f t="shared" si="32"/>
        <v>-23.941287488989982</v>
      </c>
      <c r="P59" s="32">
        <f t="shared" si="32"/>
        <v>-25.402479834919799</v>
      </c>
      <c r="Q59" s="32">
        <f t="shared" si="32"/>
        <v>-25.787554944696957</v>
      </c>
      <c r="R59" s="32">
        <f t="shared" si="32"/>
        <v>-26.34149587677399</v>
      </c>
      <c r="S59" s="32">
        <f t="shared" si="32"/>
        <v>-27.178129788067228</v>
      </c>
      <c r="T59" s="32">
        <f t="shared" si="32"/>
        <v>-28.91688356539116</v>
      </c>
      <c r="U59" s="32">
        <f t="shared" si="32"/>
        <v>-29.532843647083773</v>
      </c>
      <c r="V59" s="32">
        <f t="shared" si="32"/>
        <v>-30.264694889193599</v>
      </c>
      <c r="W59" s="32">
        <f t="shared" si="32"/>
        <v>-31.374274529587076</v>
      </c>
      <c r="X59" s="32">
        <f t="shared" si="32"/>
        <v>-32.38303020682136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-2.0877325309132444</v>
      </c>
      <c r="F60" s="32">
        <f t="shared" ref="F60:I60" si="33">IFERROR(((F46/$D46)-1)*100,0)</f>
        <v>-4.0991351024796341</v>
      </c>
      <c r="G60" s="32">
        <f t="shared" si="33"/>
        <v>-6.0405914741757494</v>
      </c>
      <c r="H60" s="32">
        <f t="shared" si="33"/>
        <v>-7.9189736765392649</v>
      </c>
      <c r="I60" s="32">
        <f t="shared" si="33"/>
        <v>-9.7391640204528613</v>
      </c>
      <c r="J60" s="32">
        <f t="shared" ref="J60:X60" si="34">IFERROR(((J46/$D46)-1)*100,0)</f>
        <v>-11.504391289502525</v>
      </c>
      <c r="K60" s="32">
        <f t="shared" si="34"/>
        <v>-13.215231919726122</v>
      </c>
      <c r="L60" s="32">
        <f t="shared" si="34"/>
        <v>-14.870673347919661</v>
      </c>
      <c r="M60" s="32">
        <f t="shared" si="34"/>
        <v>-16.468840890271895</v>
      </c>
      <c r="N60" s="32">
        <f t="shared" si="34"/>
        <v>-18.009465011077641</v>
      </c>
      <c r="O60" s="32">
        <f t="shared" si="34"/>
        <v>-19.497744327730203</v>
      </c>
      <c r="P60" s="32">
        <f t="shared" si="34"/>
        <v>-20.932750367885824</v>
      </c>
      <c r="Q60" s="32">
        <f t="shared" si="34"/>
        <v>-22.319397369678594</v>
      </c>
      <c r="R60" s="32">
        <f t="shared" si="34"/>
        <v>-23.66330372509594</v>
      </c>
      <c r="S60" s="32">
        <f t="shared" si="34"/>
        <v>-24.968207469745941</v>
      </c>
      <c r="T60" s="32">
        <f t="shared" si="34"/>
        <v>-26.235916727443854</v>
      </c>
      <c r="U60" s="32">
        <f t="shared" si="34"/>
        <v>-27.465807773224771</v>
      </c>
      <c r="V60" s="32">
        <f t="shared" si="34"/>
        <v>-28.656162237931891</v>
      </c>
      <c r="W60" s="32">
        <f t="shared" si="34"/>
        <v>-29.804461431648445</v>
      </c>
      <c r="X60" s="32">
        <f t="shared" si="34"/>
        <v>-30.909467786196075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-2.9191020150472258</v>
      </c>
      <c r="F61" s="32">
        <f t="shared" ref="F61:I61" si="36">IFERROR(((F47/$D47)-1)*100,0)</f>
        <v>-5.7682191210177596</v>
      </c>
      <c r="G61" s="32">
        <f t="shared" si="36"/>
        <v>-8.5516750605324923</v>
      </c>
      <c r="H61" s="32">
        <f t="shared" si="36"/>
        <v>-11.246391157825474</v>
      </c>
      <c r="I61" s="32">
        <f t="shared" si="36"/>
        <v>-14.0958917047731</v>
      </c>
      <c r="J61" s="32">
        <f t="shared" ref="J61:X61" si="37">IFERROR(((J47/$D47)-1)*100,0)</f>
        <v>-16.960752789931</v>
      </c>
      <c r="K61" s="32">
        <f t="shared" si="37"/>
        <v>-19.811504228648356</v>
      </c>
      <c r="L61" s="32">
        <f t="shared" si="37"/>
        <v>-22.705450091164703</v>
      </c>
      <c r="M61" s="32">
        <f t="shared" si="37"/>
        <v>-25.600045775069059</v>
      </c>
      <c r="N61" s="32">
        <f t="shared" si="37"/>
        <v>-28.255898846261129</v>
      </c>
      <c r="O61" s="32">
        <f t="shared" si="37"/>
        <v>-30.766506293477825</v>
      </c>
      <c r="P61" s="32">
        <f t="shared" si="37"/>
        <v>-33.096130407419757</v>
      </c>
      <c r="Q61" s="32">
        <f t="shared" si="37"/>
        <v>-35.375023830665157</v>
      </c>
      <c r="R61" s="32">
        <f t="shared" si="37"/>
        <v>-37.594495490188265</v>
      </c>
      <c r="S61" s="32">
        <f t="shared" si="37"/>
        <v>-39.790249547504942</v>
      </c>
      <c r="T61" s="32">
        <f t="shared" si="37"/>
        <v>-41.987173243459218</v>
      </c>
      <c r="U61" s="32">
        <f t="shared" si="37"/>
        <v>-44.152641941899404</v>
      </c>
      <c r="V61" s="32">
        <f t="shared" si="37"/>
        <v>-46.37330064104566</v>
      </c>
      <c r="W61" s="32">
        <f t="shared" si="37"/>
        <v>-48.655991244781916</v>
      </c>
      <c r="X61" s="32">
        <f t="shared" si="37"/>
        <v>-51.036228994098522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-2.7962820632387531</v>
      </c>
      <c r="F62" s="32">
        <f t="shared" ref="F62:I62" si="38">IFERROR(((F48/$D48)-1)*100,0)</f>
        <v>-5.5047606013624577</v>
      </c>
      <c r="G62" s="32">
        <f t="shared" si="38"/>
        <v>-8.1202668389885435</v>
      </c>
      <c r="H62" s="32">
        <f t="shared" si="38"/>
        <v>-10.81813928535218</v>
      </c>
      <c r="I62" s="32">
        <f t="shared" si="38"/>
        <v>-13.487593584730584</v>
      </c>
      <c r="J62" s="32">
        <f t="shared" ref="J62:X62" si="39">IFERROR(((J48/$D48)-1)*100,0)</f>
        <v>-15.978433515674762</v>
      </c>
      <c r="K62" s="32">
        <f t="shared" si="39"/>
        <v>-18.529815586642563</v>
      </c>
      <c r="L62" s="32">
        <f t="shared" si="39"/>
        <v>-20.935241487555945</v>
      </c>
      <c r="M62" s="32">
        <f t="shared" si="39"/>
        <v>-23.5865200095439</v>
      </c>
      <c r="N62" s="32">
        <f t="shared" si="39"/>
        <v>-26.789952046089795</v>
      </c>
      <c r="O62" s="32">
        <f t="shared" si="39"/>
        <v>-29.692017092838562</v>
      </c>
      <c r="P62" s="32">
        <f t="shared" si="39"/>
        <v>-32.670880694279269</v>
      </c>
      <c r="Q62" s="32">
        <f t="shared" si="39"/>
        <v>-35.937744218631217</v>
      </c>
      <c r="R62" s="32">
        <f t="shared" si="39"/>
        <v>-39.236133944899798</v>
      </c>
      <c r="S62" s="32">
        <f t="shared" si="39"/>
        <v>-42.856803180241783</v>
      </c>
      <c r="T62" s="32">
        <f t="shared" si="39"/>
        <v>-46.522523800487789</v>
      </c>
      <c r="U62" s="32">
        <f t="shared" si="39"/>
        <v>-48.762911160391823</v>
      </c>
      <c r="V62" s="32">
        <f t="shared" si="39"/>
        <v>-50.713144436687806</v>
      </c>
      <c r="W62" s="32">
        <f t="shared" si="39"/>
        <v>-52.892447481857261</v>
      </c>
      <c r="X62" s="32">
        <f t="shared" si="39"/>
        <v>-54.936750993088587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5.3028688026945936E-2</v>
      </c>
      <c r="F64" s="32">
        <f t="shared" ref="F64:I64" si="41">IFERROR(((F50/$D50)-1)*100,0)</f>
        <v>2.1466471348325911</v>
      </c>
      <c r="G64" s="32">
        <f t="shared" si="41"/>
        <v>5.9857751959460526</v>
      </c>
      <c r="H64" s="32">
        <f t="shared" si="41"/>
        <v>9.4123084166032314</v>
      </c>
      <c r="I64" s="32">
        <f t="shared" si="41"/>
        <v>13.035024385209448</v>
      </c>
      <c r="J64" s="32">
        <f t="shared" ref="J64:X64" si="42">IFERROR(((J50/$D50)-1)*100,0)</f>
        <v>13.309577596494936</v>
      </c>
      <c r="K64" s="32">
        <f t="shared" si="42"/>
        <v>15.141242348520944</v>
      </c>
      <c r="L64" s="32">
        <f t="shared" si="42"/>
        <v>13.796871677261136</v>
      </c>
      <c r="M64" s="32">
        <f t="shared" si="42"/>
        <v>7.1629362959644727</v>
      </c>
      <c r="N64" s="32">
        <f t="shared" si="42"/>
        <v>8.4624079663487848</v>
      </c>
      <c r="O64" s="32">
        <f t="shared" si="42"/>
        <v>8.4859431412440891</v>
      </c>
      <c r="P64" s="32">
        <f t="shared" si="42"/>
        <v>9.4278037215861374</v>
      </c>
      <c r="Q64" s="32">
        <f t="shared" si="42"/>
        <v>11.933999958413445</v>
      </c>
      <c r="R64" s="32">
        <f t="shared" si="42"/>
        <v>16.084808403276838</v>
      </c>
      <c r="S64" s="32">
        <f t="shared" si="42"/>
        <v>19.699091300569105</v>
      </c>
      <c r="T64" s="32">
        <f t="shared" si="42"/>
        <v>25.798656381337338</v>
      </c>
      <c r="U64" s="32">
        <f t="shared" si="42"/>
        <v>32.49115830908984</v>
      </c>
      <c r="V64" s="32">
        <f t="shared" si="42"/>
        <v>35.198445402752633</v>
      </c>
      <c r="W64" s="32">
        <f t="shared" si="42"/>
        <v>35.213802418912742</v>
      </c>
      <c r="X64" s="32">
        <f t="shared" si="42"/>
        <v>39.086139462178451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13.496733038756437</v>
      </c>
      <c r="D67" s="30">
        <f>(D8/D7)*100</f>
        <v>11.427246554731127</v>
      </c>
      <c r="E67" s="30">
        <f t="shared" ref="E67:X67" si="43">(E8/E7)*100</f>
        <v>11.5526176978801</v>
      </c>
      <c r="F67" s="30">
        <f t="shared" si="43"/>
        <v>11.733308845130692</v>
      </c>
      <c r="G67" s="30">
        <f t="shared" si="43"/>
        <v>12.101670402423633</v>
      </c>
      <c r="H67" s="30">
        <f t="shared" si="43"/>
        <v>12.482733219304217</v>
      </c>
      <c r="I67" s="30">
        <f t="shared" si="43"/>
        <v>12.840731443416972</v>
      </c>
      <c r="J67" s="30">
        <f t="shared" si="43"/>
        <v>13.325895463128298</v>
      </c>
      <c r="K67" s="30">
        <f t="shared" si="43"/>
        <v>13.568773924380856</v>
      </c>
      <c r="L67" s="30">
        <f t="shared" si="43"/>
        <v>13.715211279208631</v>
      </c>
      <c r="M67" s="30">
        <f t="shared" si="43"/>
        <v>13.571117764957281</v>
      </c>
      <c r="N67" s="30">
        <f t="shared" si="43"/>
        <v>13.442961673873882</v>
      </c>
      <c r="O67" s="30">
        <f t="shared" si="43"/>
        <v>13.458382414311062</v>
      </c>
      <c r="P67" s="30">
        <f t="shared" si="43"/>
        <v>13.440300077209798</v>
      </c>
      <c r="Q67" s="30">
        <f t="shared" si="43"/>
        <v>13.46913229671906</v>
      </c>
      <c r="R67" s="30">
        <f t="shared" si="43"/>
        <v>13.658621620943967</v>
      </c>
      <c r="S67" s="30">
        <f t="shared" si="43"/>
        <v>13.912087203064093</v>
      </c>
      <c r="T67" s="30">
        <f t="shared" si="43"/>
        <v>14.274689711968211</v>
      </c>
      <c r="U67" s="30">
        <f t="shared" si="43"/>
        <v>14.685102916240217</v>
      </c>
      <c r="V67" s="30">
        <f t="shared" si="43"/>
        <v>15.11408964454262</v>
      </c>
      <c r="W67" s="30">
        <f t="shared" si="43"/>
        <v>15.617036741675083</v>
      </c>
      <c r="X67" s="30">
        <f t="shared" si="43"/>
        <v>16.039682918775384</v>
      </c>
    </row>
    <row r="68" spans="1:24" ht="15.75">
      <c r="B68" s="20" t="s">
        <v>38</v>
      </c>
      <c r="C68" s="31">
        <f t="shared" ref="C68:C69" si="44">AVERAGE(D68:X68)</f>
        <v>46.570242310755724</v>
      </c>
      <c r="D68" s="30">
        <f>(D9/D7)*100</f>
        <v>40.294618185044499</v>
      </c>
      <c r="E68" s="30">
        <f t="shared" ref="E68:X68" si="45">(E9/E7)*100</f>
        <v>40.96248074313278</v>
      </c>
      <c r="F68" s="30">
        <f t="shared" si="45"/>
        <v>41.55619368185441</v>
      </c>
      <c r="G68" s="30">
        <f t="shared" si="45"/>
        <v>42.075711408921265</v>
      </c>
      <c r="H68" s="30">
        <f t="shared" si="45"/>
        <v>42.814049721747168</v>
      </c>
      <c r="I68" s="30">
        <f t="shared" si="45"/>
        <v>43.598949306549372</v>
      </c>
      <c r="J68" s="30">
        <f t="shared" si="45"/>
        <v>43.448736884457659</v>
      </c>
      <c r="K68" s="30">
        <f t="shared" si="45"/>
        <v>44.200887687966379</v>
      </c>
      <c r="L68" s="30">
        <f t="shared" si="45"/>
        <v>44.958102905880303</v>
      </c>
      <c r="M68" s="30">
        <f t="shared" si="45"/>
        <v>45.896792082895807</v>
      </c>
      <c r="N68" s="30">
        <f t="shared" si="45"/>
        <v>46.921647937288867</v>
      </c>
      <c r="O68" s="30">
        <f t="shared" si="45"/>
        <v>48.056262762782879</v>
      </c>
      <c r="P68" s="30">
        <f t="shared" si="45"/>
        <v>48.803650416946127</v>
      </c>
      <c r="Q68" s="30">
        <f t="shared" si="45"/>
        <v>49.429463328981484</v>
      </c>
      <c r="R68" s="30">
        <f t="shared" si="45"/>
        <v>49.665602001511246</v>
      </c>
      <c r="S68" s="30">
        <f t="shared" si="45"/>
        <v>49.952836482161175</v>
      </c>
      <c r="T68" s="30">
        <f t="shared" si="45"/>
        <v>50.338658029214741</v>
      </c>
      <c r="U68" s="30">
        <f t="shared" si="45"/>
        <v>50.703945450196983</v>
      </c>
      <c r="V68" s="30">
        <f t="shared" si="45"/>
        <v>51.180899731654947</v>
      </c>
      <c r="W68" s="30">
        <f t="shared" si="45"/>
        <v>51.322052250343219</v>
      </c>
      <c r="X68" s="30">
        <f t="shared" si="45"/>
        <v>51.79354752633909</v>
      </c>
    </row>
    <row r="69" spans="1:24" ht="15.75">
      <c r="B69" s="20" t="s">
        <v>10</v>
      </c>
      <c r="C69" s="31">
        <f t="shared" si="44"/>
        <v>39.933024650487837</v>
      </c>
      <c r="D69" s="30">
        <f t="shared" ref="D69:X69" si="46">(D10/D7)*100</f>
        <v>48.278135260224367</v>
      </c>
      <c r="E69" s="30">
        <f t="shared" si="46"/>
        <v>47.484901558987112</v>
      </c>
      <c r="F69" s="30">
        <f t="shared" si="46"/>
        <v>46.710497473014904</v>
      </c>
      <c r="G69" s="30">
        <f t="shared" si="46"/>
        <v>45.822618188655099</v>
      </c>
      <c r="H69" s="30">
        <f t="shared" si="46"/>
        <v>44.703217058948624</v>
      </c>
      <c r="I69" s="30">
        <f t="shared" si="46"/>
        <v>43.560319250033643</v>
      </c>
      <c r="J69" s="30">
        <f t="shared" si="46"/>
        <v>43.225367652414029</v>
      </c>
      <c r="K69" s="30">
        <f t="shared" si="46"/>
        <v>42.230338387652765</v>
      </c>
      <c r="L69" s="30">
        <f t="shared" si="46"/>
        <v>41.326685814911052</v>
      </c>
      <c r="M69" s="30">
        <f t="shared" si="46"/>
        <v>40.532090152146907</v>
      </c>
      <c r="N69" s="30">
        <f t="shared" si="46"/>
        <v>39.635390388837251</v>
      </c>
      <c r="O69" s="30">
        <f t="shared" si="46"/>
        <v>38.485354822906068</v>
      </c>
      <c r="P69" s="30">
        <f t="shared" si="46"/>
        <v>37.756049505844089</v>
      </c>
      <c r="Q69" s="30">
        <f t="shared" si="46"/>
        <v>37.101404374299456</v>
      </c>
      <c r="R69" s="30">
        <f t="shared" si="46"/>
        <v>36.675776377544786</v>
      </c>
      <c r="S69" s="30">
        <f t="shared" si="46"/>
        <v>36.135076314774729</v>
      </c>
      <c r="T69" s="30">
        <f t="shared" si="46"/>
        <v>35.386652258817044</v>
      </c>
      <c r="U69" s="30">
        <f t="shared" si="46"/>
        <v>34.610951633562806</v>
      </c>
      <c r="V69" s="30">
        <f t="shared" si="46"/>
        <v>33.70501062380243</v>
      </c>
      <c r="W69" s="30">
        <f t="shared" si="46"/>
        <v>33.060911007981694</v>
      </c>
      <c r="X69" s="30">
        <f t="shared" si="46"/>
        <v>32.166769554885541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25.667961627132026</v>
      </c>
      <c r="D72" s="30">
        <f>(D13/D$10)*100</f>
        <v>25.359727320973747</v>
      </c>
      <c r="E72" s="30">
        <f t="shared" ref="E72:X72" si="47">(E13/E$10)*100</f>
        <v>25.345863635499065</v>
      </c>
      <c r="F72" s="30">
        <f t="shared" si="47"/>
        <v>25.45946281476154</v>
      </c>
      <c r="G72" s="30">
        <f t="shared" si="47"/>
        <v>25.499502182071883</v>
      </c>
      <c r="H72" s="30">
        <f t="shared" si="47"/>
        <v>25.55794922933643</v>
      </c>
      <c r="I72" s="30">
        <f t="shared" si="47"/>
        <v>25.49439076997902</v>
      </c>
      <c r="J72" s="30">
        <f t="shared" si="47"/>
        <v>25.759744990387134</v>
      </c>
      <c r="K72" s="30">
        <f t="shared" si="47"/>
        <v>25.925543119612627</v>
      </c>
      <c r="L72" s="30">
        <f t="shared" si="47"/>
        <v>26.226492533550623</v>
      </c>
      <c r="M72" s="30">
        <f t="shared" si="47"/>
        <v>26.391048302844812</v>
      </c>
      <c r="N72" s="30">
        <f t="shared" si="47"/>
        <v>26.149828198738444</v>
      </c>
      <c r="O72" s="30">
        <f t="shared" si="47"/>
        <v>24.88407995025289</v>
      </c>
      <c r="P72" s="30">
        <f t="shared" si="47"/>
        <v>24.917442581710169</v>
      </c>
      <c r="Q72" s="30">
        <f t="shared" si="47"/>
        <v>25.214640618515027</v>
      </c>
      <c r="R72" s="30">
        <f t="shared" si="47"/>
        <v>25.466743022669881</v>
      </c>
      <c r="S72" s="30">
        <f t="shared" si="47"/>
        <v>25.644670252108742</v>
      </c>
      <c r="T72" s="30">
        <f t="shared" si="47"/>
        <v>25.580714535111682</v>
      </c>
      <c r="U72" s="30">
        <f t="shared" si="47"/>
        <v>25.8092305341385</v>
      </c>
      <c r="V72" s="30">
        <f t="shared" si="47"/>
        <v>26.00849471122002</v>
      </c>
      <c r="W72" s="30">
        <f t="shared" si="47"/>
        <v>26.103725895378837</v>
      </c>
      <c r="X72" s="30">
        <f t="shared" si="47"/>
        <v>26.22789897091139</v>
      </c>
    </row>
    <row r="73" spans="1:24" ht="15.75">
      <c r="A73" s="36"/>
      <c r="B73" s="10" t="s">
        <v>11</v>
      </c>
      <c r="C73" s="31">
        <f>AVERAGE(D73:X73)</f>
        <v>59.570061931062796</v>
      </c>
      <c r="D73" s="30">
        <f>(D16/D$10)*100</f>
        <v>58.091351745815089</v>
      </c>
      <c r="E73" s="30">
        <f t="shared" ref="E73:X73" si="48">(E16/E$10)*100</f>
        <v>58.211546344399714</v>
      </c>
      <c r="F73" s="30">
        <f t="shared" si="48"/>
        <v>58.238056760109558</v>
      </c>
      <c r="G73" s="30">
        <f>(G16/G$10)*100</f>
        <v>58.327508903525938</v>
      </c>
      <c r="H73" s="30">
        <f t="shared" si="48"/>
        <v>58.404324876844797</v>
      </c>
      <c r="I73" s="30">
        <f t="shared" si="48"/>
        <v>58.612818014214554</v>
      </c>
      <c r="J73" s="30">
        <f t="shared" si="48"/>
        <v>58.579187811576375</v>
      </c>
      <c r="K73" s="30">
        <f t="shared" si="48"/>
        <v>58.636964044948023</v>
      </c>
      <c r="L73" s="30">
        <f t="shared" si="48"/>
        <v>58.609654658812246</v>
      </c>
      <c r="M73" s="30">
        <f t="shared" si="48"/>
        <v>58.708038156338141</v>
      </c>
      <c r="N73" s="30">
        <f t="shared" si="48"/>
        <v>59.111643862851807</v>
      </c>
      <c r="O73" s="30">
        <f t="shared" si="48"/>
        <v>60.331978931659734</v>
      </c>
      <c r="P73" s="30">
        <f t="shared" si="48"/>
        <v>60.498221900974293</v>
      </c>
      <c r="Q73" s="30">
        <f t="shared" si="48"/>
        <v>60.458244289863707</v>
      </c>
      <c r="R73" s="30">
        <f t="shared" si="48"/>
        <v>60.457582119353134</v>
      </c>
      <c r="S73" s="30">
        <f t="shared" si="48"/>
        <v>60.52677239143631</v>
      </c>
      <c r="T73" s="30">
        <f t="shared" si="48"/>
        <v>60.807628129817189</v>
      </c>
      <c r="U73" s="30">
        <f t="shared" si="48"/>
        <v>60.855241797612692</v>
      </c>
      <c r="V73" s="30">
        <f t="shared" si="48"/>
        <v>60.951708304195492</v>
      </c>
      <c r="W73" s="30">
        <f t="shared" si="48"/>
        <v>61.163448705269808</v>
      </c>
      <c r="X73" s="30">
        <f t="shared" si="48"/>
        <v>61.389378802700364</v>
      </c>
    </row>
    <row r="74" spans="1:24" ht="15.75">
      <c r="A74" s="36"/>
      <c r="B74" s="10" t="s">
        <v>12</v>
      </c>
      <c r="C74" s="31">
        <f>AVERAGE(D74:X74)</f>
        <v>14.597251970854311</v>
      </c>
      <c r="D74" s="30">
        <f>(D19/D$10)*100</f>
        <v>16.361674303596182</v>
      </c>
      <c r="E74" s="30">
        <f t="shared" ref="E74:X74" si="49">(E19/E$10)*100</f>
        <v>16.256313793664958</v>
      </c>
      <c r="F74" s="30">
        <f t="shared" si="49"/>
        <v>16.117512336846531</v>
      </c>
      <c r="G74" s="30">
        <f t="shared" si="49"/>
        <v>15.98914239736925</v>
      </c>
      <c r="H74" s="30">
        <f t="shared" si="49"/>
        <v>15.855397665008713</v>
      </c>
      <c r="I74" s="30">
        <f t="shared" si="49"/>
        <v>15.711709679705566</v>
      </c>
      <c r="J74" s="30">
        <f t="shared" si="49"/>
        <v>15.481794181478806</v>
      </c>
      <c r="K74" s="30">
        <f t="shared" si="49"/>
        <v>15.260061959931887</v>
      </c>
      <c r="L74" s="30">
        <f t="shared" si="49"/>
        <v>14.988393892450096</v>
      </c>
      <c r="M74" s="30">
        <f t="shared" si="49"/>
        <v>14.727803776351914</v>
      </c>
      <c r="N74" s="30">
        <f t="shared" si="49"/>
        <v>14.56839729867054</v>
      </c>
      <c r="O74" s="30">
        <f t="shared" si="49"/>
        <v>14.61409849573797</v>
      </c>
      <c r="P74" s="30">
        <f t="shared" si="49"/>
        <v>14.418280715301318</v>
      </c>
      <c r="Q74" s="30">
        <f t="shared" si="49"/>
        <v>14.166403316127383</v>
      </c>
      <c r="R74" s="30">
        <f t="shared" si="49"/>
        <v>13.920555735713736</v>
      </c>
      <c r="S74" s="30">
        <f t="shared" si="49"/>
        <v>13.679974311749074</v>
      </c>
      <c r="T74" s="30">
        <f t="shared" si="49"/>
        <v>13.46955980006657</v>
      </c>
      <c r="U74" s="30">
        <f t="shared" si="49"/>
        <v>13.196966292521269</v>
      </c>
      <c r="V74" s="30">
        <f t="shared" si="49"/>
        <v>12.904070983585674</v>
      </c>
      <c r="W74" s="30">
        <f t="shared" si="49"/>
        <v>12.600520623119142</v>
      </c>
      <c r="X74" s="30">
        <f t="shared" si="49"/>
        <v>12.253659828943917</v>
      </c>
    </row>
    <row r="75" spans="1:24" ht="15.75">
      <c r="A75" s="36"/>
      <c r="B75" s="10" t="s">
        <v>16</v>
      </c>
      <c r="C75" s="31">
        <f>AVERAGE(D75:X75)</f>
        <v>0.16472447095085915</v>
      </c>
      <c r="D75" s="35">
        <f>(D23/D$10)*100</f>
        <v>0.18724662961498509</v>
      </c>
      <c r="E75" s="35">
        <f t="shared" ref="E75:X75" si="50">(E23/E$10)*100</f>
        <v>0.18627622643624439</v>
      </c>
      <c r="F75" s="35">
        <f t="shared" si="50"/>
        <v>0.18496808828238565</v>
      </c>
      <c r="G75" s="35">
        <f t="shared" si="50"/>
        <v>0.18384651703293706</v>
      </c>
      <c r="H75" s="35">
        <f t="shared" si="50"/>
        <v>0.18232822881005392</v>
      </c>
      <c r="I75" s="35">
        <f t="shared" si="50"/>
        <v>0.18108153610085856</v>
      </c>
      <c r="J75" s="35">
        <f t="shared" si="50"/>
        <v>0.17927301655769684</v>
      </c>
      <c r="K75" s="35">
        <f t="shared" si="50"/>
        <v>0.17743087550744321</v>
      </c>
      <c r="L75" s="35">
        <f t="shared" si="50"/>
        <v>0.17545891518703211</v>
      </c>
      <c r="M75" s="35">
        <f t="shared" si="50"/>
        <v>0.17310976446513723</v>
      </c>
      <c r="N75" s="35">
        <f t="shared" si="50"/>
        <v>0.17013063973920176</v>
      </c>
      <c r="O75" s="35">
        <f t="shared" si="50"/>
        <v>0.16984262234940689</v>
      </c>
      <c r="P75" s="35">
        <f t="shared" si="50"/>
        <v>0.16605480201421252</v>
      </c>
      <c r="Q75" s="35">
        <f t="shared" si="50"/>
        <v>0.16071177549388435</v>
      </c>
      <c r="R75" s="35">
        <f t="shared" si="50"/>
        <v>0.15511912226323896</v>
      </c>
      <c r="S75" s="35">
        <f t="shared" si="50"/>
        <v>0.14858304470588438</v>
      </c>
      <c r="T75" s="35">
        <f t="shared" si="50"/>
        <v>0.14209753500455286</v>
      </c>
      <c r="U75" s="35">
        <f t="shared" si="50"/>
        <v>0.13856137572753996</v>
      </c>
      <c r="V75" s="35">
        <f t="shared" si="50"/>
        <v>0.13572600099881171</v>
      </c>
      <c r="W75" s="35">
        <f t="shared" si="50"/>
        <v>0.13230477623220996</v>
      </c>
      <c r="X75" s="35">
        <f t="shared" si="50"/>
        <v>0.12906239744432588</v>
      </c>
    </row>
    <row r="76" spans="1:24">
      <c r="C76" s="31"/>
    </row>
    <row r="147" spans="4:24">
      <c r="D147">
        <v>18855613437.607182</v>
      </c>
      <c r="E147">
        <v>17691661832.725681</v>
      </c>
      <c r="F147">
        <v>19888366598.737598</v>
      </c>
      <c r="G147">
        <v>25664538355.783119</v>
      </c>
      <c r="H147">
        <v>28773917476.13052</v>
      </c>
      <c r="I147">
        <v>29034457475.84367</v>
      </c>
      <c r="J147">
        <v>28629106151.345699</v>
      </c>
      <c r="K147">
        <v>28053501672.112431</v>
      </c>
      <c r="L147">
        <v>26285879948.99213</v>
      </c>
      <c r="M147">
        <v>17202438617.62302</v>
      </c>
      <c r="N147">
        <v>16855146478.48896</v>
      </c>
      <c r="O147">
        <v>18493781430.625919</v>
      </c>
      <c r="P147">
        <v>20549938672.69733</v>
      </c>
      <c r="Q147">
        <v>22910296881.428928</v>
      </c>
      <c r="R147">
        <v>25460242094.877918</v>
      </c>
      <c r="S147">
        <v>28823257030.830841</v>
      </c>
      <c r="T147">
        <v>34031729105.885151</v>
      </c>
      <c r="U147">
        <v>38943756046.290443</v>
      </c>
      <c r="V147">
        <v>42782462012.261559</v>
      </c>
      <c r="W147">
        <v>42428709896.641144</v>
      </c>
      <c r="X147">
        <v>45447054425.798393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Wealth_COL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2014-12-03T13:22:48Z</dcterms:modified>
</cp:coreProperties>
</file>