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BDI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<sst xmlns="http://schemas.openxmlformats.org/spreadsheetml/2006/main" count="95" uniqueCount="65">
  <si>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</si>
  <si>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</si>
  <si>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</si>
  <si>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</si>
  <si>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</si>
  <si>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</si>
  <si>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</si>
  <si>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</si>
  <si>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</si>
  <si>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</si>
  <si>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</si>
  <si>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</si>
  <si>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</si>
  <si>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</si>
  <si>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</si>
  <si>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</si>
  <si>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</si>
  <si>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</si>
  <si>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</si>
  <si>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</si>
  <si>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</si>
  <si>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</si>
  <si>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</si>
  <si>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</si>
  <si>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</si>
  <si>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</si>
  <si>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</si>
  <si>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</si>
  <si>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</si>
  <si>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</si>
  <si>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</si>
  <si>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</si>
  <si>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</si>
  <si>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</si>
  <si>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</si>
  <si>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</si>
  <si>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</si>
  <si>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</si>
  <si>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</si>
  <si>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</si>
  <si>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</si>
  <si>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</si>
  <si>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</si>
  <si>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</si>
  <si>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</si>
  <si>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</si>
  <si>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</si>
  <si>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</si>
  <si>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</si>
  <si>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</si>
  <si>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</si>
  <si>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</si>
  <si>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</si>
  <si>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</si>
  <si>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</si>
  <si>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</si>
  <si>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</si>
  <si>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</si>
  <si>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</si>
  <si>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</si>
  <si>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</si>
  <si>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</si>
  <si>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</si>
  <si>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Burundi</t>
  </si>
  <si>
    <t>BDI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</si>
</sst>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Wealth_BDI!$B$54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Wealth_BDI!$D$52:$X$52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Wealth_BDI!$D$54:$X$54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4.6719746092295678</c:v>
                </c:pt>
                <c:pt idx="2">
                  <c:v>11.075341314650933</c:v>
                </c:pt>
                <c:pt idx="3">
                  <c:v>15.706374249807165</c:v>
                </c:pt>
                <c:pt idx="4">
                  <c:v>15.411534450162033</c:v>
                </c:pt>
                <c:pt idx="5">
                  <c:v>15.363261604007473</c:v>
                </c:pt>
                <c:pt idx="6">
                  <c:v>16.797452316833585</c:v>
                </c:pt>
                <c:pt idx="7">
                  <c:v>14.983136246378525</c:v>
                </c:pt>
                <c:pt idx="8">
                  <c:v>13.139274284321246</c:v>
                </c:pt>
                <c:pt idx="9">
                  <c:v>11.886191571677806</c:v>
                </c:pt>
                <c:pt idx="10">
                  <c:v>10.101868703970585</c:v>
                </c:pt>
                <c:pt idx="11">
                  <c:v>7.7393129866760502</c:v>
                </c:pt>
                <c:pt idx="12">
                  <c:v>6.4508521519735185</c:v>
                </c:pt>
                <c:pt idx="13">
                  <c:v>5.3537929005049723</c:v>
                </c:pt>
                <c:pt idx="14">
                  <c:v>4.5184685182167561</c:v>
                </c:pt>
                <c:pt idx="15">
                  <c:v>3.1586438132509276</c:v>
                </c:pt>
                <c:pt idx="16">
                  <c:v>1.4818576282889184</c:v>
                </c:pt>
                <c:pt idx="17">
                  <c:v>-0.57372529386315874</c:v>
                </c:pt>
                <c:pt idx="18">
                  <c:v>-2.5645816632606677</c:v>
                </c:pt>
                <c:pt idx="19">
                  <c:v>-4.2232502651935677</c:v>
                </c:pt>
                <c:pt idx="20" formatCode="_(* #,##0.0000_);_(* \(#,##0.0000\);_(* &quot;-&quot;??_);_(@_)">
                  <c:v>-5.8058559716853697</c:v>
                </c:pt>
              </c:numCache>
            </c:numRef>
          </c:val>
        </c:ser>
        <c:ser>
          <c:idx val="1"/>
          <c:order val="1"/>
          <c:tx>
            <c:strRef>
              <c:f>Wealth_BDI!$B$55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Wealth_BDI!$D$52:$X$52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Wealth_BDI!$D$55:$X$55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0.2895509127933682</c:v>
                </c:pt>
                <c:pt idx="2">
                  <c:v>0.79924651076679343</c:v>
                </c:pt>
                <c:pt idx="3">
                  <c:v>1.490233482909642</c:v>
                </c:pt>
                <c:pt idx="4">
                  <c:v>2.3034965261567342</c:v>
                </c:pt>
                <c:pt idx="5">
                  <c:v>3.1733121945566323</c:v>
                </c:pt>
                <c:pt idx="6">
                  <c:v>3.7646369902018861</c:v>
                </c:pt>
                <c:pt idx="7">
                  <c:v>4.542869722376186</c:v>
                </c:pt>
                <c:pt idx="8">
                  <c:v>5.4370209628382016</c:v>
                </c:pt>
                <c:pt idx="9">
                  <c:v>6.4354855909603437</c:v>
                </c:pt>
                <c:pt idx="10">
                  <c:v>2.9982988763284535</c:v>
                </c:pt>
                <c:pt idx="11">
                  <c:v>4.5015897482739708</c:v>
                </c:pt>
                <c:pt idx="12">
                  <c:v>5.969276698969983</c:v>
                </c:pt>
                <c:pt idx="13">
                  <c:v>7.3712531890921751</c:v>
                </c:pt>
                <c:pt idx="14">
                  <c:v>8.6831772415237651</c:v>
                </c:pt>
                <c:pt idx="15">
                  <c:v>9.8791957980703504</c:v>
                </c:pt>
                <c:pt idx="16">
                  <c:v>11.17081712964394</c:v>
                </c:pt>
                <c:pt idx="17">
                  <c:v>12.392997018063134</c:v>
                </c:pt>
                <c:pt idx="18">
                  <c:v>13.550537820491048</c:v>
                </c:pt>
                <c:pt idx="19">
                  <c:v>14.659799315688282</c:v>
                </c:pt>
                <c:pt idx="20">
                  <c:v>15.734300347635767</c:v>
                </c:pt>
              </c:numCache>
            </c:numRef>
          </c:val>
        </c:ser>
        <c:ser>
          <c:idx val="2"/>
          <c:order val="2"/>
          <c:tx>
            <c:strRef>
              <c:f>Wealth_BDI!$B$56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Wealth_BDI!$D$52:$X$52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Wealth_BDI!$D$56:$X$56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-3.8388293742792401</c:v>
                </c:pt>
                <c:pt idx="2">
                  <c:v>-7.0192084318044801</c:v>
                </c:pt>
                <c:pt idx="3">
                  <c:v>-10.200466093050487</c:v>
                </c:pt>
                <c:pt idx="4">
                  <c:v>-13.070744321981076</c:v>
                </c:pt>
                <c:pt idx="5">
                  <c:v>-15.359694134031676</c:v>
                </c:pt>
                <c:pt idx="6">
                  <c:v>-17.532255714939094</c:v>
                </c:pt>
                <c:pt idx="7">
                  <c:v>-19.35713240665692</c:v>
                </c:pt>
                <c:pt idx="8">
                  <c:v>-18.593853525057536</c:v>
                </c:pt>
                <c:pt idx="9">
                  <c:v>-20.893888608257548</c:v>
                </c:pt>
                <c:pt idx="10">
                  <c:v>-23.167822226672506</c:v>
                </c:pt>
                <c:pt idx="11">
                  <c:v>-23.753527729407164</c:v>
                </c:pt>
                <c:pt idx="12">
                  <c:v>-24.754789764091356</c:v>
                </c:pt>
                <c:pt idx="13">
                  <c:v>-27.221161784030922</c:v>
                </c:pt>
                <c:pt idx="14">
                  <c:v>-29.316712317141214</c:v>
                </c:pt>
                <c:pt idx="15">
                  <c:v>-32.788497817198667</c:v>
                </c:pt>
                <c:pt idx="16">
                  <c:v>-35.448886473536149</c:v>
                </c:pt>
                <c:pt idx="17">
                  <c:v>-38.377845468469133</c:v>
                </c:pt>
                <c:pt idx="18">
                  <c:v>-39.978354767009208</c:v>
                </c:pt>
                <c:pt idx="19">
                  <c:v>-40.744496408107736</c:v>
                </c:pt>
                <c:pt idx="20">
                  <c:v>-43.360907828187436</c:v>
                </c:pt>
              </c:numCache>
            </c:numRef>
          </c:val>
        </c:ser>
        <c:ser>
          <c:idx val="4"/>
          <c:order val="3"/>
          <c:tx>
            <c:strRef>
              <c:f>Wealth_BDI!$B$53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Wealth_BDI!$D$52:$X$52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Wealth_BDI!$D$53:$X$53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-0.21443833583992822</c:v>
                </c:pt>
                <c:pt idx="2">
                  <c:v>9.7373349596985292E-2</c:v>
                </c:pt>
                <c:pt idx="3">
                  <c:v>0.29385270182598067</c:v>
                </c:pt>
                <c:pt idx="4">
                  <c:v>1.6097872873754859E-2</c:v>
                </c:pt>
                <c:pt idx="5">
                  <c:v>-4.5563915741808625E-2</c:v>
                </c:pt>
                <c:pt idx="6">
                  <c:v>-5.8891843603436911E-2</c:v>
                </c:pt>
                <c:pt idx="7">
                  <c:v>-0.28291451493012154</c:v>
                </c:pt>
                <c:pt idx="8">
                  <c:v>0.2275907696827506</c:v>
                </c:pt>
                <c:pt idx="9">
                  <c:v>8.8148186660430561E-2</c:v>
                </c:pt>
                <c:pt idx="10">
                  <c:v>-2.8379852956315732</c:v>
                </c:pt>
                <c:pt idx="11">
                  <c:v>-2.3671670941586287</c:v>
                </c:pt>
                <c:pt idx="12">
                  <c:v>-1.8880644953774395</c:v>
                </c:pt>
                <c:pt idx="13">
                  <c:v>-1.8024979578656675</c:v>
                </c:pt>
                <c:pt idx="14">
                  <c:v>-1.6432392625878589</c:v>
                </c:pt>
                <c:pt idx="15">
                  <c:v>-1.9769439530572863</c:v>
                </c:pt>
                <c:pt idx="16">
                  <c:v>-2.0832807818678245</c:v>
                </c:pt>
                <c:pt idx="17">
                  <c:v>-2.3499181736324815</c:v>
                </c:pt>
                <c:pt idx="18">
                  <c:v>-2.3056042339534288</c:v>
                </c:pt>
                <c:pt idx="19">
                  <c:v>-2.0334510916345527</c:v>
                </c:pt>
                <c:pt idx="20">
                  <c:v>-2.2498285412901109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Wealth_BDI!$D$64:$X$64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3.0827534912567289</c:v>
                </c:pt>
                <c:pt idx="2">
                  <c:v>2.947063106824066</c:v>
                </c:pt>
                <c:pt idx="3">
                  <c:v>-5.8730104155579337</c:v>
                </c:pt>
                <c:pt idx="4">
                  <c:v>-10.047408115703217</c:v>
                </c:pt>
                <c:pt idx="5">
                  <c:v>-17.319788729258633</c:v>
                </c:pt>
                <c:pt idx="6">
                  <c:v>-25.095140549278394</c:v>
                </c:pt>
                <c:pt idx="7">
                  <c:v>-25.312374016338847</c:v>
                </c:pt>
                <c:pt idx="8">
                  <c:v>-22.486187151597381</c:v>
                </c:pt>
                <c:pt idx="9">
                  <c:v>-23.995524066004425</c:v>
                </c:pt>
                <c:pt idx="10">
                  <c:v>-25.75157941319015</c:v>
                </c:pt>
                <c:pt idx="11">
                  <c:v>-25.653474268889031</c:v>
                </c:pt>
                <c:pt idx="12">
                  <c:v>-24.134056867039501</c:v>
                </c:pt>
                <c:pt idx="13">
                  <c:v>-27.046925125696774</c:v>
                </c:pt>
                <c:pt idx="14">
                  <c:v>-26.009111235349479</c:v>
                </c:pt>
                <c:pt idx="15">
                  <c:v>-27.524700039149131</c:v>
                </c:pt>
                <c:pt idx="16">
                  <c:v>-25.844796875859455</c:v>
                </c:pt>
                <c:pt idx="17">
                  <c:v>-23.518514364840549</c:v>
                </c:pt>
                <c:pt idx="18">
                  <c:v>-22.595677763499044</c:v>
                </c:pt>
                <c:pt idx="19">
                  <c:v>-22.191912794663782</c:v>
                </c:pt>
                <c:pt idx="20">
                  <c:v>-21.201931580164135</c:v>
                </c:pt>
              </c:numCache>
            </c:numRef>
          </c:val>
        </c:ser>
        <c:marker val="1"/>
        <c:axId val="75381760"/>
        <c:axId val="75391744"/>
      </c:lineChart>
      <c:catAx>
        <c:axId val="75381760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391744"/>
        <c:crosses val="autoZero"/>
        <c:auto val="1"/>
        <c:lblAlgn val="ctr"/>
        <c:lblOffset val="100"/>
      </c:catAx>
      <c:valAx>
        <c:axId val="7539174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53817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Wealth_BDI!$B$40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Wealth_BDI!$D$38:$X$38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Wealth_BDI!$D$40:$X$40</c:f>
              <c:numCache>
                <c:formatCode>_(* #,##0_);_(* \(#,##0\);_(* "-"??_);_(@_)</c:formatCode>
                <c:ptCount val="21"/>
                <c:pt idx="0">
                  <c:v>492.02896306351255</c:v>
                </c:pt>
                <c:pt idx="1">
                  <c:v>515.01643128789533</c:v>
                </c:pt>
                <c:pt idx="2">
                  <c:v>546.52285008973433</c:v>
                </c:pt>
                <c:pt idx="3">
                  <c:v>569.30887341971334</c:v>
                </c:pt>
                <c:pt idx="4">
                  <c:v>567.85817621082083</c:v>
                </c:pt>
                <c:pt idx="5">
                  <c:v>567.62065982644526</c:v>
                </c:pt>
                <c:pt idx="6">
                  <c:v>574.6772935191168</c:v>
                </c:pt>
                <c:pt idx="7">
                  <c:v>565.75033297096206</c:v>
                </c:pt>
                <c:pt idx="8">
                  <c:v>556.67799807872916</c:v>
                </c:pt>
                <c:pt idx="9">
                  <c:v>550.51246820138147</c:v>
                </c:pt>
                <c:pt idx="10">
                  <c:v>541.73308289769648</c:v>
                </c:pt>
                <c:pt idx="11">
                  <c:v>530.10862450009449</c:v>
                </c:pt>
                <c:pt idx="12">
                  <c:v>523.76902401562813</c:v>
                </c:pt>
                <c:pt idx="13">
                  <c:v>518.37117475643515</c:v>
                </c:pt>
                <c:pt idx="14">
                  <c:v>514.26113686004567</c:v>
                </c:pt>
                <c:pt idx="15">
                  <c:v>507.57040546472092</c:v>
                </c:pt>
                <c:pt idx="16">
                  <c:v>499.32013178606007</c:v>
                </c:pt>
                <c:pt idx="17">
                  <c:v>489.20606844928454</c:v>
                </c:pt>
                <c:pt idx="18">
                  <c:v>479.4104784988541</c:v>
                </c:pt>
                <c:pt idx="19">
                  <c:v>471.24934857610361</c:v>
                </c:pt>
                <c:pt idx="20">
                  <c:v>463.46247012906798</c:v>
                </c:pt>
              </c:numCache>
            </c:numRef>
          </c:val>
        </c:ser>
        <c:ser>
          <c:idx val="1"/>
          <c:order val="1"/>
          <c:tx>
            <c:strRef>
              <c:f>Wealth_BDI!$B$41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Wealth_BDI!$D$38:$X$38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Wealth_BDI!$D$41:$X$41</c:f>
              <c:numCache>
                <c:formatCode>General</c:formatCode>
                <c:ptCount val="21"/>
                <c:pt idx="0">
                  <c:v>2365.6860418813148</c:v>
                </c:pt>
                <c:pt idx="1">
                  <c:v>2372.5359074094076</c:v>
                </c:pt>
                <c:pt idx="2">
                  <c:v>2384.5937050267485</c:v>
                </c:pt>
                <c:pt idx="3">
                  <c:v>2400.94028737795</c:v>
                </c:pt>
                <c:pt idx="4">
                  <c:v>2420.1795376758255</c:v>
                </c:pt>
                <c:pt idx="5">
                  <c:v>2440.7566455332585</c:v>
                </c:pt>
                <c:pt idx="6">
                  <c:v>2454.7455336860216</c:v>
                </c:pt>
                <c:pt idx="7">
                  <c:v>2473.1560768044205</c:v>
                </c:pt>
                <c:pt idx="8">
                  <c:v>2494.308887893339</c:v>
                </c:pt>
                <c:pt idx="9">
                  <c:v>2517.9294262339472</c:v>
                </c:pt>
                <c:pt idx="10">
                  <c:v>2436.6163798925013</c:v>
                </c:pt>
                <c:pt idx="11">
                  <c:v>2472.1795222189926</c:v>
                </c:pt>
                <c:pt idx="12">
                  <c:v>2506.9003875501216</c:v>
                </c:pt>
                <c:pt idx="13">
                  <c:v>2540.0667496873998</c:v>
                </c:pt>
                <c:pt idx="14">
                  <c:v>2571.1027538758576</c:v>
                </c:pt>
                <c:pt idx="15">
                  <c:v>2599.3967979263903</c:v>
                </c:pt>
                <c:pt idx="16">
                  <c:v>2629.9525034813882</c:v>
                </c:pt>
                <c:pt idx="17">
                  <c:v>2658.8654425084019</c:v>
                </c:pt>
                <c:pt idx="18">
                  <c:v>2686.2492237005199</c:v>
                </c:pt>
                <c:pt idx="19">
                  <c:v>2712.4908680603648</c:v>
                </c:pt>
                <c:pt idx="20">
                  <c:v>2737.9101889930175</c:v>
                </c:pt>
              </c:numCache>
            </c:numRef>
          </c:val>
        </c:ser>
        <c:ser>
          <c:idx val="2"/>
          <c:order val="2"/>
          <c:tx>
            <c:strRef>
              <c:f>Wealth_BDI!$B$42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Wealth_BDI!$D$38:$X$38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Wealth_BDI!$D$42:$X$42</c:f>
              <c:numCache>
                <c:formatCode>_(* #,##0_);_(* \(#,##0\);_(* "-"??_);_(@_)</c:formatCode>
                <c:ptCount val="21"/>
                <c:pt idx="0">
                  <c:v>992.31484325748829</c:v>
                </c:pt>
                <c:pt idx="1">
                  <c:v>954.22156956918684</c:v>
                </c:pt>
                <c:pt idx="2">
                  <c:v>922.66219610951123</c:v>
                </c:pt>
                <c:pt idx="3">
                  <c:v>891.09410413470107</c:v>
                </c:pt>
                <c:pt idx="4">
                  <c:v>862.61190722623473</c:v>
                </c:pt>
                <c:pt idx="5">
                  <c:v>839.89831848654228</c:v>
                </c:pt>
                <c:pt idx="6">
                  <c:v>818.33966744028839</c:v>
                </c:pt>
                <c:pt idx="7">
                  <c:v>800.23114515722625</c:v>
                </c:pt>
                <c:pt idx="8">
                  <c:v>807.80527479478667</c:v>
                </c:pt>
                <c:pt idx="9">
                  <c:v>784.98168526406323</c:v>
                </c:pt>
                <c:pt idx="10">
                  <c:v>762.4171044427095</c:v>
                </c:pt>
                <c:pt idx="11">
                  <c:v>756.60506180129755</c:v>
                </c:pt>
                <c:pt idx="12">
                  <c:v>746.66939001122444</c:v>
                </c:pt>
                <c:pt idx="13">
                  <c:v>722.19521436741456</c:v>
                </c:pt>
                <c:pt idx="14">
                  <c:v>701.4007553793997</c:v>
                </c:pt>
                <c:pt idx="15">
                  <c:v>666.94971253626829</c:v>
                </c:pt>
                <c:pt idx="16">
                  <c:v>640.55028101109315</c:v>
                </c:pt>
                <c:pt idx="17">
                  <c:v>611.48578615144777</c:v>
                </c:pt>
                <c:pt idx="18">
                  <c:v>595.60369481431826</c:v>
                </c:pt>
                <c:pt idx="19">
                  <c:v>588.00115758932111</c:v>
                </c:pt>
                <c:pt idx="20">
                  <c:v>562.03811870718619</c:v>
                </c:pt>
              </c:numCache>
            </c:numRef>
          </c:val>
        </c:ser>
        <c:overlap val="100"/>
        <c:axId val="76883456"/>
        <c:axId val="76884992"/>
      </c:barChart>
      <c:catAx>
        <c:axId val="7688345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884992"/>
        <c:crosses val="autoZero"/>
        <c:auto val="1"/>
        <c:lblAlgn val="ctr"/>
        <c:lblOffset val="100"/>
      </c:catAx>
      <c:valAx>
        <c:axId val="7688499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883456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Wealth_BDI!$B$67:$B$69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Wealth_BDI!$C$67:$C$69</c:f>
              <c:numCache>
                <c:formatCode>_(* #,##0_);_(* \(#,##0\);_(* "-"??_);_(@_)</c:formatCode>
                <c:ptCount val="3"/>
                <c:pt idx="0">
                  <c:v>13.809371519459855</c:v>
                </c:pt>
                <c:pt idx="1">
                  <c:v>66.168471539286728</c:v>
                </c:pt>
                <c:pt idx="2">
                  <c:v>20.022156941253421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Wealth_BDI!$B$72:$B$75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Wealth_BDI!$C$72:$C$75</c:f>
              <c:numCache>
                <c:formatCode>_(* #,##0_);_(* \(#,##0\);_(* "-"??_);_(@_)</c:formatCode>
                <c:ptCount val="4"/>
                <c:pt idx="0">
                  <c:v>82.349822521146933</c:v>
                </c:pt>
                <c:pt idx="1">
                  <c:v>17.650177478853056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21566789201.271881</v>
      </c>
      <c r="E7" s="13">
        <f t="shared" ref="E7:X7" si="0">+E8+E9+E10</f>
        <v>21990429104.13464</v>
      </c>
      <c r="F7" s="13">
        <f t="shared" si="0"/>
        <v>22487072631.695015</v>
      </c>
      <c r="G7" s="13">
        <f t="shared" si="0"/>
        <v>22910480964.420357</v>
      </c>
      <c r="H7" s="13">
        <f t="shared" si="0"/>
        <v>23169847802.738079</v>
      </c>
      <c r="I7" s="13">
        <f t="shared" si="0"/>
        <v>23423495501.721764</v>
      </c>
      <c r="J7" s="13">
        <f t="shared" si="0"/>
        <v>23626254439.846535</v>
      </c>
      <c r="K7" s="13">
        <f t="shared" si="0"/>
        <v>23731601921.853039</v>
      </c>
      <c r="L7" s="13">
        <f t="shared" si="0"/>
        <v>24015250894.414928</v>
      </c>
      <c r="M7" s="13">
        <f t="shared" si="0"/>
        <v>24213611317.661034</v>
      </c>
      <c r="N7" s="13">
        <f t="shared" si="0"/>
        <v>23844944145.541378</v>
      </c>
      <c r="O7" s="13">
        <f t="shared" si="0"/>
        <v>24431501519.439152</v>
      </c>
      <c r="P7" s="13">
        <f t="shared" si="0"/>
        <v>25142235254.351242</v>
      </c>
      <c r="Q7" s="13">
        <f t="shared" si="0"/>
        <v>25854857806.909378</v>
      </c>
      <c r="R7" s="13">
        <f t="shared" si="0"/>
        <v>26657058476.326645</v>
      </c>
      <c r="S7" s="13">
        <f t="shared" si="0"/>
        <v>27366271698.161781</v>
      </c>
      <c r="T7" s="13">
        <f t="shared" si="0"/>
        <v>28177024921.984428</v>
      </c>
      <c r="U7" s="13">
        <f t="shared" si="0"/>
        <v>28977844303.069138</v>
      </c>
      <c r="V7" s="13">
        <f t="shared" si="0"/>
        <v>29877163248.887604</v>
      </c>
      <c r="W7" s="13">
        <f t="shared" si="0"/>
        <v>30818344322.81691</v>
      </c>
      <c r="X7" s="13">
        <f t="shared" si="0"/>
        <v>31548104275.515331</v>
      </c>
    </row>
    <row r="8" spans="1:24" s="22" customFormat="1" ht="15.75">
      <c r="A8" s="19">
        <v>1</v>
      </c>
      <c r="B8" s="20" t="s">
        <v>5</v>
      </c>
      <c r="C8" s="20"/>
      <c r="D8" s="21">
        <v>2756208482.9721403</v>
      </c>
      <c r="E8" s="21">
        <v>2947969503.1848521</v>
      </c>
      <c r="F8" s="21">
        <v>3188999633.395957</v>
      </c>
      <c r="G8" s="21">
        <v>3377876353.499073</v>
      </c>
      <c r="H8" s="21">
        <v>3416874764.2488866</v>
      </c>
      <c r="I8" s="21">
        <v>3454965618.8192754</v>
      </c>
      <c r="J8" s="21">
        <v>3528666848.9491043</v>
      </c>
      <c r="K8" s="21">
        <v>3497181723.0076709</v>
      </c>
      <c r="L8" s="21">
        <v>3464493871.2129416</v>
      </c>
      <c r="M8" s="21">
        <v>3459234276.9632282</v>
      </c>
      <c r="N8" s="21">
        <v>3453194651.7696824</v>
      </c>
      <c r="O8" s="21">
        <v>3445522111.5579133</v>
      </c>
      <c r="P8" s="21">
        <v>3486243811.4487247</v>
      </c>
      <c r="Q8" s="21">
        <v>3545018128.5620174</v>
      </c>
      <c r="R8" s="21">
        <v>3620158757.8049445</v>
      </c>
      <c r="S8" s="21">
        <v>3680608219.8766084</v>
      </c>
      <c r="T8" s="21">
        <v>3732099918.1768513</v>
      </c>
      <c r="U8" s="21">
        <v>3770693239.4780946</v>
      </c>
      <c r="V8" s="21">
        <v>3808142003.7506199</v>
      </c>
      <c r="W8" s="21">
        <v>3850509153.5611014</v>
      </c>
      <c r="X8" s="21">
        <v>3885135904.2589874</v>
      </c>
    </row>
    <row r="9" spans="1:24" s="22" customFormat="1" ht="15.75">
      <c r="A9" s="19">
        <v>2</v>
      </c>
      <c r="B9" s="20" t="s">
        <v>38</v>
      </c>
      <c r="C9" s="20"/>
      <c r="D9" s="21">
        <v>13251910814.527403</v>
      </c>
      <c r="E9" s="21">
        <v>13580466710.088675</v>
      </c>
      <c r="F9" s="21">
        <v>13914273574.984137</v>
      </c>
      <c r="G9" s="21">
        <v>14245482200.517588</v>
      </c>
      <c r="H9" s="21">
        <v>14562527640.996721</v>
      </c>
      <c r="I9" s="21">
        <v>14856277952.956205</v>
      </c>
      <c r="J9" s="21">
        <v>15072770901.179861</v>
      </c>
      <c r="K9" s="21">
        <v>15287796976.673988</v>
      </c>
      <c r="L9" s="21">
        <v>15523368778.437511</v>
      </c>
      <c r="M9" s="21">
        <v>15821817454.308054</v>
      </c>
      <c r="N9" s="21">
        <v>15531838311.318624</v>
      </c>
      <c r="O9" s="21">
        <v>16068309048.129248</v>
      </c>
      <c r="P9" s="21">
        <v>16686106969.461121</v>
      </c>
      <c r="Q9" s="21">
        <v>17370917045.3592</v>
      </c>
      <c r="R9" s="21">
        <v>18099365253.402733</v>
      </c>
      <c r="S9" s="21">
        <v>18849328326.006577</v>
      </c>
      <c r="T9" s="21">
        <v>19657219683.77866</v>
      </c>
      <c r="U9" s="21">
        <v>20493952539.322849</v>
      </c>
      <c r="V9" s="21">
        <v>21337911789.804352</v>
      </c>
      <c r="W9" s="21">
        <v>22163364146.763634</v>
      </c>
      <c r="X9" s="21">
        <v>22951487689.889927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5558669903.7723389</v>
      </c>
      <c r="E10" s="21">
        <f t="shared" ref="E10:X10" si="1">+E13+E16+E19+E23</f>
        <v>5461992890.8611135</v>
      </c>
      <c r="F10" s="21">
        <f t="shared" si="1"/>
        <v>5383799423.3149223</v>
      </c>
      <c r="G10" s="21">
        <f t="shared" si="1"/>
        <v>5287122410.4036961</v>
      </c>
      <c r="H10" s="21">
        <f t="shared" si="1"/>
        <v>5190445397.4924707</v>
      </c>
      <c r="I10" s="21">
        <f t="shared" si="1"/>
        <v>5112251929.9462795</v>
      </c>
      <c r="J10" s="21">
        <f t="shared" si="1"/>
        <v>5024816689.7175694</v>
      </c>
      <c r="K10" s="21">
        <f t="shared" si="1"/>
        <v>4946623222.1713781</v>
      </c>
      <c r="L10" s="21">
        <f t="shared" si="1"/>
        <v>5027388244.7644758</v>
      </c>
      <c r="M10" s="21">
        <f t="shared" si="1"/>
        <v>4932559586.3897533</v>
      </c>
      <c r="N10" s="21">
        <f t="shared" si="1"/>
        <v>4859911182.4530716</v>
      </c>
      <c r="O10" s="21">
        <f t="shared" si="1"/>
        <v>4917670359.7519903</v>
      </c>
      <c r="P10" s="21">
        <f t="shared" si="1"/>
        <v>4969884473.4413996</v>
      </c>
      <c r="Q10" s="21">
        <f t="shared" si="1"/>
        <v>4938922632.9881573</v>
      </c>
      <c r="R10" s="21">
        <f t="shared" si="1"/>
        <v>4937534465.1189671</v>
      </c>
      <c r="S10" s="21">
        <f t="shared" si="1"/>
        <v>4836335152.2785969</v>
      </c>
      <c r="T10" s="21">
        <f t="shared" si="1"/>
        <v>4787705320.0289173</v>
      </c>
      <c r="U10" s="21">
        <f t="shared" si="1"/>
        <v>4713198524.2681913</v>
      </c>
      <c r="V10" s="21">
        <f t="shared" si="1"/>
        <v>4731109455.332633</v>
      </c>
      <c r="W10" s="21">
        <f t="shared" si="1"/>
        <v>4804471022.492177</v>
      </c>
      <c r="X10" s="21">
        <f t="shared" si="1"/>
        <v>4711480681.3664169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5558669903.7723389</v>
      </c>
      <c r="E11" s="38">
        <f t="shared" ref="E11:X11" si="2">+E13+E16</f>
        <v>5461992890.8611135</v>
      </c>
      <c r="F11" s="38">
        <f t="shared" si="2"/>
        <v>5383799423.3149223</v>
      </c>
      <c r="G11" s="38">
        <f t="shared" si="2"/>
        <v>5287122410.4036961</v>
      </c>
      <c r="H11" s="38">
        <f t="shared" si="2"/>
        <v>5190445397.4924707</v>
      </c>
      <c r="I11" s="38">
        <f t="shared" si="2"/>
        <v>5112251929.9462795</v>
      </c>
      <c r="J11" s="38">
        <f t="shared" si="2"/>
        <v>5024816689.7175694</v>
      </c>
      <c r="K11" s="38">
        <f t="shared" si="2"/>
        <v>4946623222.1713781</v>
      </c>
      <c r="L11" s="38">
        <f t="shared" si="2"/>
        <v>5027388244.7644758</v>
      </c>
      <c r="M11" s="38">
        <f t="shared" si="2"/>
        <v>4932559586.3897533</v>
      </c>
      <c r="N11" s="38">
        <f t="shared" si="2"/>
        <v>4859911182.4530716</v>
      </c>
      <c r="O11" s="38">
        <f t="shared" si="2"/>
        <v>4917670359.7519903</v>
      </c>
      <c r="P11" s="38">
        <f t="shared" si="2"/>
        <v>4969884473.4413996</v>
      </c>
      <c r="Q11" s="38">
        <f t="shared" si="2"/>
        <v>4938922632.9881573</v>
      </c>
      <c r="R11" s="38">
        <f t="shared" si="2"/>
        <v>4937534465.1189671</v>
      </c>
      <c r="S11" s="38">
        <f t="shared" si="2"/>
        <v>4836335152.2785969</v>
      </c>
      <c r="T11" s="38">
        <f t="shared" si="2"/>
        <v>4787705320.0289173</v>
      </c>
      <c r="U11" s="38">
        <f t="shared" si="2"/>
        <v>4713198524.2681913</v>
      </c>
      <c r="V11" s="38">
        <f t="shared" si="2"/>
        <v>4731109455.332633</v>
      </c>
      <c r="W11" s="38">
        <f t="shared" si="2"/>
        <v>4804471022.492177</v>
      </c>
      <c r="X11" s="38">
        <f t="shared" si="2"/>
        <v>4711480681.3664169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3927753390.0696659</v>
      </c>
      <c r="E13" s="13">
        <f t="shared" ref="E13:X13" si="4">+E14+E15</f>
        <v>3927753390.0696659</v>
      </c>
      <c r="F13" s="13">
        <f t="shared" si="4"/>
        <v>3946236935.4347</v>
      </c>
      <c r="G13" s="13">
        <f t="shared" si="4"/>
        <v>3946236935.4347</v>
      </c>
      <c r="H13" s="13">
        <f t="shared" si="4"/>
        <v>3946236935.4347</v>
      </c>
      <c r="I13" s="13">
        <f t="shared" si="4"/>
        <v>3964720480.7997341</v>
      </c>
      <c r="J13" s="13">
        <f t="shared" si="4"/>
        <v>3973962253.4822507</v>
      </c>
      <c r="K13" s="13">
        <f t="shared" si="4"/>
        <v>3992445798.8472843</v>
      </c>
      <c r="L13" s="13">
        <f t="shared" si="4"/>
        <v>4169887834.3516083</v>
      </c>
      <c r="M13" s="13">
        <f t="shared" si="4"/>
        <v>4171736188.8881116</v>
      </c>
      <c r="N13" s="13">
        <f t="shared" si="4"/>
        <v>4195764797.8626556</v>
      </c>
      <c r="O13" s="13">
        <f t="shared" si="4"/>
        <v>4264153915.7132802</v>
      </c>
      <c r="P13" s="13">
        <f t="shared" si="4"/>
        <v>4326997969.9543953</v>
      </c>
      <c r="Q13" s="13">
        <f t="shared" si="4"/>
        <v>4306666070.0528584</v>
      </c>
      <c r="R13" s="13">
        <f t="shared" si="4"/>
        <v>4315907842.7353745</v>
      </c>
      <c r="S13" s="13">
        <f t="shared" si="4"/>
        <v>4225338470.4467096</v>
      </c>
      <c r="T13" s="13">
        <f t="shared" si="4"/>
        <v>4177281252.4976215</v>
      </c>
      <c r="U13" s="13">
        <f t="shared" si="4"/>
        <v>4103347071.037487</v>
      </c>
      <c r="V13" s="13">
        <f t="shared" si="4"/>
        <v>4121830616.4025202</v>
      </c>
      <c r="W13" s="13">
        <f t="shared" si="4"/>
        <v>4195764797.8626556</v>
      </c>
      <c r="X13" s="13">
        <f t="shared" si="4"/>
        <v>4103347071.037487</v>
      </c>
    </row>
    <row r="14" spans="1:24" ht="15.75">
      <c r="A14" s="8" t="s">
        <v>43</v>
      </c>
      <c r="B14" s="2" t="s">
        <v>27</v>
      </c>
      <c r="C14" s="10"/>
      <c r="D14" s="11">
        <v>2384377352.0893502</v>
      </c>
      <c r="E14" s="11">
        <v>2384377352.0893502</v>
      </c>
      <c r="F14" s="11">
        <v>2402860897.4543843</v>
      </c>
      <c r="G14" s="11">
        <v>2402860897.4543843</v>
      </c>
      <c r="H14" s="11">
        <v>2402860897.4543843</v>
      </c>
      <c r="I14" s="11">
        <v>2421344442.819418</v>
      </c>
      <c r="J14" s="11">
        <v>2421344442.819418</v>
      </c>
      <c r="K14" s="11">
        <v>2421344442.819418</v>
      </c>
      <c r="L14" s="11">
        <v>2421344442.819418</v>
      </c>
      <c r="M14" s="11">
        <v>2439827988.1844516</v>
      </c>
      <c r="N14" s="11">
        <v>2439827988.1844516</v>
      </c>
      <c r="O14" s="11">
        <v>2471250015.3050089</v>
      </c>
      <c r="P14" s="11">
        <v>2497126978.8160563</v>
      </c>
      <c r="Q14" s="11">
        <v>2495278624.2795529</v>
      </c>
      <c r="R14" s="11">
        <v>2523003942.3271031</v>
      </c>
      <c r="S14" s="11">
        <v>2469401660.7685056</v>
      </c>
      <c r="T14" s="11">
        <v>2458311533.5494852</v>
      </c>
      <c r="U14" s="11">
        <v>2439827988.1844516</v>
      </c>
      <c r="V14" s="11">
        <v>2458311533.5494852</v>
      </c>
      <c r="W14" s="11">
        <v>2532245715.0096202</v>
      </c>
      <c r="X14" s="11">
        <v>2439827988.1844516</v>
      </c>
    </row>
    <row r="15" spans="1:24" ht="15.75">
      <c r="A15" s="8" t="s">
        <v>47</v>
      </c>
      <c r="B15" s="2" t="s">
        <v>6</v>
      </c>
      <c r="C15" s="10"/>
      <c r="D15" s="11">
        <v>1543376037.9803159</v>
      </c>
      <c r="E15" s="11">
        <v>1543376037.9803159</v>
      </c>
      <c r="F15" s="11">
        <v>1543376037.9803159</v>
      </c>
      <c r="G15" s="11">
        <v>1543376037.9803159</v>
      </c>
      <c r="H15" s="11">
        <v>1543376037.9803159</v>
      </c>
      <c r="I15" s="11">
        <v>1543376037.9803159</v>
      </c>
      <c r="J15" s="11">
        <v>1552617810.6628327</v>
      </c>
      <c r="K15" s="11">
        <v>1571101356.0278666</v>
      </c>
      <c r="L15" s="11">
        <v>1748543391.5321903</v>
      </c>
      <c r="M15" s="11">
        <v>1731908200.70366</v>
      </c>
      <c r="N15" s="11">
        <v>1755936809.6782038</v>
      </c>
      <c r="O15" s="11">
        <v>1792903900.4082713</v>
      </c>
      <c r="P15" s="11">
        <v>1829870991.1383386</v>
      </c>
      <c r="Q15" s="11">
        <v>1811387445.7733049</v>
      </c>
      <c r="R15" s="11">
        <v>1792903900.4082713</v>
      </c>
      <c r="S15" s="11">
        <v>1755936809.6782038</v>
      </c>
      <c r="T15" s="11">
        <v>1718969718.9481363</v>
      </c>
      <c r="U15" s="11">
        <v>1663519082.8530352</v>
      </c>
      <c r="V15" s="11">
        <v>1663519082.8530352</v>
      </c>
      <c r="W15" s="11">
        <v>1663519082.8530352</v>
      </c>
      <c r="X15" s="11">
        <v>1663519082.8530352</v>
      </c>
    </row>
    <row r="16" spans="1:24" ht="15.75">
      <c r="A16" s="15" t="s">
        <v>44</v>
      </c>
      <c r="B16" s="10" t="s">
        <v>11</v>
      </c>
      <c r="C16" s="10"/>
      <c r="D16" s="13">
        <f>+D17+D18</f>
        <v>1630916513.7026732</v>
      </c>
      <c r="E16" s="13">
        <f t="shared" ref="E16:X16" si="5">+E17+E18</f>
        <v>1534239500.7914476</v>
      </c>
      <c r="F16" s="13">
        <f t="shared" si="5"/>
        <v>1437562487.8802218</v>
      </c>
      <c r="G16" s="13">
        <f t="shared" si="5"/>
        <v>1340885474.968996</v>
      </c>
      <c r="H16" s="13">
        <f t="shared" si="5"/>
        <v>1244208462.0577705</v>
      </c>
      <c r="I16" s="13">
        <f t="shared" si="5"/>
        <v>1147531449.1465449</v>
      </c>
      <c r="J16" s="13">
        <f t="shared" si="5"/>
        <v>1050854436.235319</v>
      </c>
      <c r="K16" s="13">
        <f t="shared" si="5"/>
        <v>954177423.32409346</v>
      </c>
      <c r="L16" s="13">
        <f t="shared" si="5"/>
        <v>857500410.41286767</v>
      </c>
      <c r="M16" s="13">
        <f t="shared" si="5"/>
        <v>760823397.50164199</v>
      </c>
      <c r="N16" s="13">
        <f t="shared" si="5"/>
        <v>664146384.59041631</v>
      </c>
      <c r="O16" s="13">
        <f t="shared" si="5"/>
        <v>653516444.03871036</v>
      </c>
      <c r="P16" s="13">
        <f t="shared" si="5"/>
        <v>642886503.48700452</v>
      </c>
      <c r="Q16" s="13">
        <f t="shared" si="5"/>
        <v>632256562.93529868</v>
      </c>
      <c r="R16" s="13">
        <f t="shared" si="5"/>
        <v>621626622.38359272</v>
      </c>
      <c r="S16" s="13">
        <f t="shared" si="5"/>
        <v>610996681.83188677</v>
      </c>
      <c r="T16" s="13">
        <f t="shared" si="5"/>
        <v>610424067.53129554</v>
      </c>
      <c r="U16" s="13">
        <f t="shared" si="5"/>
        <v>609851453.23070431</v>
      </c>
      <c r="V16" s="13">
        <f t="shared" si="5"/>
        <v>609278838.93011284</v>
      </c>
      <c r="W16" s="13">
        <f t="shared" si="5"/>
        <v>608706224.62952161</v>
      </c>
      <c r="X16" s="13">
        <f t="shared" si="5"/>
        <v>608133610.32893026</v>
      </c>
    </row>
    <row r="17" spans="1:24">
      <c r="A17" s="8" t="s">
        <v>45</v>
      </c>
      <c r="B17" s="2" t="s">
        <v>7</v>
      </c>
      <c r="C17" s="2"/>
      <c r="D17" s="14">
        <v>422418050.10122365</v>
      </c>
      <c r="E17" s="14">
        <v>399756341.0161075</v>
      </c>
      <c r="F17" s="14">
        <v>377094631.93099129</v>
      </c>
      <c r="G17" s="14">
        <v>354432922.84587514</v>
      </c>
      <c r="H17" s="14">
        <v>331771213.76075906</v>
      </c>
      <c r="I17" s="14">
        <v>309109504.67564291</v>
      </c>
      <c r="J17" s="14">
        <v>286447795.5905267</v>
      </c>
      <c r="K17" s="14">
        <v>263786086.50541058</v>
      </c>
      <c r="L17" s="14">
        <v>241124377.42029443</v>
      </c>
      <c r="M17" s="14">
        <v>218462668.33517826</v>
      </c>
      <c r="N17" s="14">
        <v>195800959.25006214</v>
      </c>
      <c r="O17" s="14">
        <v>192697998.74846905</v>
      </c>
      <c r="P17" s="14">
        <v>189595038.246876</v>
      </c>
      <c r="Q17" s="14">
        <v>186492077.74528295</v>
      </c>
      <c r="R17" s="14">
        <v>183389117.24368989</v>
      </c>
      <c r="S17" s="14">
        <v>180286156.74209684</v>
      </c>
      <c r="T17" s="14">
        <v>179713542.44150552</v>
      </c>
      <c r="U17" s="14">
        <v>179140928.14091426</v>
      </c>
      <c r="V17" s="14">
        <v>178568313.84032297</v>
      </c>
      <c r="W17" s="14">
        <v>177995699.53973168</v>
      </c>
      <c r="X17" s="14">
        <v>177423085.23914039</v>
      </c>
    </row>
    <row r="18" spans="1:24">
      <c r="A18" s="8" t="s">
        <v>46</v>
      </c>
      <c r="B18" s="2" t="s">
        <v>62</v>
      </c>
      <c r="C18" s="2"/>
      <c r="D18" s="14">
        <v>1208498463.6014495</v>
      </c>
      <c r="E18" s="14">
        <v>1134483159.7753401</v>
      </c>
      <c r="F18" s="14">
        <v>1060467855.9492304</v>
      </c>
      <c r="G18" s="14">
        <v>986452552.1231209</v>
      </c>
      <c r="H18" s="14">
        <v>912437248.29701138</v>
      </c>
      <c r="I18" s="14">
        <v>838421944.47090197</v>
      </c>
      <c r="J18" s="14">
        <v>764406640.64479232</v>
      </c>
      <c r="K18" s="14">
        <v>690391336.81868291</v>
      </c>
      <c r="L18" s="14">
        <v>616376032.99257326</v>
      </c>
      <c r="M18" s="14">
        <v>542360729.16646373</v>
      </c>
      <c r="N18" s="14">
        <v>468345425.3403542</v>
      </c>
      <c r="O18" s="14">
        <v>460818445.29024136</v>
      </c>
      <c r="P18" s="14">
        <v>453291465.24012852</v>
      </c>
      <c r="Q18" s="14">
        <v>445764485.19001567</v>
      </c>
      <c r="R18" s="14">
        <v>438237505.13990283</v>
      </c>
      <c r="S18" s="14">
        <v>430710525.08978999</v>
      </c>
      <c r="T18" s="14">
        <v>430710525.08978999</v>
      </c>
      <c r="U18" s="14">
        <v>430710525.08978999</v>
      </c>
      <c r="V18" s="14">
        <v>430710525.08978987</v>
      </c>
      <c r="W18" s="14">
        <v>430710525.08978987</v>
      </c>
      <c r="X18" s="14">
        <v>430710525.08978987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1190467380.2963359</v>
      </c>
      <c r="E35" s="11">
        <v>1253960957.698349</v>
      </c>
      <c r="F35" s="11">
        <v>1276604024.625766</v>
      </c>
      <c r="G35" s="11">
        <v>1186877965.990406</v>
      </c>
      <c r="H35" s="11">
        <v>1150267799.8752749</v>
      </c>
      <c r="I35" s="11">
        <v>1069505978.003419</v>
      </c>
      <c r="J35" s="11">
        <v>977445870.17045939</v>
      </c>
      <c r="K35" s="11">
        <v>981156171.4856838</v>
      </c>
      <c r="L35" s="11">
        <v>1025205538.2339031</v>
      </c>
      <c r="M35" s="11">
        <v>1014958039.362271</v>
      </c>
      <c r="N35" s="11">
        <v>1005817121.5843281</v>
      </c>
      <c r="O35" s="11">
        <v>1026944451.382187</v>
      </c>
      <c r="P35" s="11">
        <v>1073151186.313567</v>
      </c>
      <c r="Q35" s="11">
        <v>1060272070.217829</v>
      </c>
      <c r="R35" s="11">
        <v>1106925157.187582</v>
      </c>
      <c r="S35" s="11">
        <v>1116887483.6022639</v>
      </c>
      <c r="T35" s="11">
        <v>1177909481.878547</v>
      </c>
      <c r="U35" s="11">
        <v>1252800116.1267121</v>
      </c>
      <c r="V35" s="11">
        <v>1306673031.0862391</v>
      </c>
      <c r="W35" s="11">
        <v>1351102318.3252599</v>
      </c>
      <c r="X35" s="11">
        <v>1403793793.5305281</v>
      </c>
    </row>
    <row r="36" spans="1:24" ht="15.75">
      <c r="A36" s="25">
        <v>5</v>
      </c>
      <c r="B36" s="9" t="s">
        <v>9</v>
      </c>
      <c r="C36" s="10"/>
      <c r="D36" s="11">
        <v>5601720.0000000019</v>
      </c>
      <c r="E36" s="11">
        <v>5724030.0000000009</v>
      </c>
      <c r="F36" s="11">
        <v>5835071.0000000009</v>
      </c>
      <c r="G36" s="11">
        <v>5933293.0000000037</v>
      </c>
      <c r="H36" s="11">
        <v>6017126.9999999981</v>
      </c>
      <c r="I36" s="11">
        <v>6086751</v>
      </c>
      <c r="J36" s="11">
        <v>6140257.9999999991</v>
      </c>
      <c r="K36" s="11">
        <v>6181493</v>
      </c>
      <c r="L36" s="11">
        <v>6223514.9999999991</v>
      </c>
      <c r="M36" s="11">
        <v>6283661.9999999991</v>
      </c>
      <c r="N36" s="11">
        <v>6374346.9999999991</v>
      </c>
      <c r="O36" s="11">
        <v>6499653.0000000019</v>
      </c>
      <c r="P36" s="11">
        <v>6656070.9999999981</v>
      </c>
      <c r="Q36" s="11">
        <v>6838764</v>
      </c>
      <c r="R36" s="11">
        <v>7039534</v>
      </c>
      <c r="S36" s="11">
        <v>7251424</v>
      </c>
      <c r="T36" s="11">
        <v>7474363</v>
      </c>
      <c r="U36" s="11">
        <v>7707780.9999999991</v>
      </c>
      <c r="V36" s="11">
        <v>7943384.9999999991</v>
      </c>
      <c r="W36" s="11">
        <v>8170852.9999999991</v>
      </c>
      <c r="X36" s="11">
        <v>8382849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3850.0298482023154</v>
      </c>
      <c r="E39" s="11">
        <f t="shared" si="8"/>
        <v>3841.7739082664898</v>
      </c>
      <c r="F39" s="11">
        <f t="shared" si="8"/>
        <v>3853.7787512259938</v>
      </c>
      <c r="G39" s="11">
        <f t="shared" si="8"/>
        <v>3861.3432649323645</v>
      </c>
      <c r="H39" s="11">
        <f t="shared" si="8"/>
        <v>3850.6496211128811</v>
      </c>
      <c r="I39" s="11">
        <f t="shared" si="8"/>
        <v>3848.2756238462462</v>
      </c>
      <c r="J39" s="11">
        <f t="shared" si="8"/>
        <v>3847.7624946454266</v>
      </c>
      <c r="K39" s="11">
        <f t="shared" si="8"/>
        <v>3839.137554932609</v>
      </c>
      <c r="L39" s="11">
        <f t="shared" si="8"/>
        <v>3858.7921607668545</v>
      </c>
      <c r="M39" s="11">
        <f t="shared" si="8"/>
        <v>3853.4235796993912</v>
      </c>
      <c r="N39" s="11">
        <f t="shared" si="8"/>
        <v>3740.7665672329072</v>
      </c>
      <c r="O39" s="11">
        <f t="shared" si="8"/>
        <v>3758.8932085203846</v>
      </c>
      <c r="P39" s="11">
        <f t="shared" si="8"/>
        <v>3777.3388015769738</v>
      </c>
      <c r="Q39" s="11">
        <f t="shared" si="8"/>
        <v>3780.6331388112499</v>
      </c>
      <c r="R39" s="11">
        <f t="shared" si="8"/>
        <v>3786.7646461153031</v>
      </c>
      <c r="S39" s="11">
        <f t="shared" si="8"/>
        <v>3773.9169159273793</v>
      </c>
      <c r="T39" s="11">
        <f t="shared" si="8"/>
        <v>3769.8229162785415</v>
      </c>
      <c r="U39" s="11">
        <f t="shared" si="8"/>
        <v>3759.5572971091342</v>
      </c>
      <c r="V39" s="11">
        <f t="shared" si="8"/>
        <v>3761.2633970136922</v>
      </c>
      <c r="W39" s="11">
        <f t="shared" si="8"/>
        <v>3771.7413742257895</v>
      </c>
      <c r="X39" s="11">
        <f t="shared" si="8"/>
        <v>3763.4107778292714</v>
      </c>
    </row>
    <row r="40" spans="1:24" ht="15.75">
      <c r="B40" s="20" t="s">
        <v>5</v>
      </c>
      <c r="C40" s="7"/>
      <c r="D40" s="11">
        <f t="shared" ref="D40:X40" si="9">+D8/D36</f>
        <v>492.02896306351255</v>
      </c>
      <c r="E40" s="11">
        <f t="shared" si="9"/>
        <v>515.01643128789533</v>
      </c>
      <c r="F40" s="11">
        <f t="shared" si="9"/>
        <v>546.52285008973433</v>
      </c>
      <c r="G40" s="11">
        <f t="shared" si="9"/>
        <v>569.30887341971334</v>
      </c>
      <c r="H40" s="11">
        <f t="shared" si="9"/>
        <v>567.85817621082083</v>
      </c>
      <c r="I40" s="11">
        <f t="shared" si="9"/>
        <v>567.62065982644526</v>
      </c>
      <c r="J40" s="11">
        <f t="shared" si="9"/>
        <v>574.6772935191168</v>
      </c>
      <c r="K40" s="11">
        <f t="shared" si="9"/>
        <v>565.75033297096206</v>
      </c>
      <c r="L40" s="11">
        <f t="shared" si="9"/>
        <v>556.67799807872916</v>
      </c>
      <c r="M40" s="11">
        <f t="shared" si="9"/>
        <v>550.51246820138147</v>
      </c>
      <c r="N40" s="11">
        <f t="shared" si="9"/>
        <v>541.73308289769648</v>
      </c>
      <c r="O40" s="11">
        <f t="shared" si="9"/>
        <v>530.10862450009449</v>
      </c>
      <c r="P40" s="11">
        <f t="shared" si="9"/>
        <v>523.76902401562813</v>
      </c>
      <c r="Q40" s="11">
        <f t="shared" si="9"/>
        <v>518.37117475643515</v>
      </c>
      <c r="R40" s="11">
        <f t="shared" si="9"/>
        <v>514.26113686004567</v>
      </c>
      <c r="S40" s="11">
        <f t="shared" si="9"/>
        <v>507.57040546472092</v>
      </c>
      <c r="T40" s="11">
        <f t="shared" si="9"/>
        <v>499.32013178606007</v>
      </c>
      <c r="U40" s="11">
        <f t="shared" si="9"/>
        <v>489.20606844928454</v>
      </c>
      <c r="V40" s="11">
        <f t="shared" si="9"/>
        <v>479.4104784988541</v>
      </c>
      <c r="W40" s="11">
        <f t="shared" si="9"/>
        <v>471.24934857610361</v>
      </c>
      <c r="X40" s="11">
        <f t="shared" si="9"/>
        <v>463.46247012906798</v>
      </c>
    </row>
    <row r="41" spans="1:24" ht="15.75">
      <c r="B41" s="20" t="s">
        <v>38</v>
      </c>
      <c r="C41" s="7"/>
      <c r="D41" s="37">
        <f>+D9/D36</f>
        <v>2365.6860418813148</v>
      </c>
      <c r="E41" s="37">
        <f t="shared" ref="E41:X41" si="10">+E9/E36</f>
        <v>2372.5359074094076</v>
      </c>
      <c r="F41" s="37">
        <f t="shared" si="10"/>
        <v>2384.5937050267485</v>
      </c>
      <c r="G41" s="37">
        <f t="shared" si="10"/>
        <v>2400.94028737795</v>
      </c>
      <c r="H41" s="37">
        <f t="shared" si="10"/>
        <v>2420.1795376758255</v>
      </c>
      <c r="I41" s="37">
        <f t="shared" si="10"/>
        <v>2440.7566455332585</v>
      </c>
      <c r="J41" s="37">
        <f t="shared" si="10"/>
        <v>2454.7455336860216</v>
      </c>
      <c r="K41" s="37">
        <f t="shared" si="10"/>
        <v>2473.1560768044205</v>
      </c>
      <c r="L41" s="37">
        <f t="shared" si="10"/>
        <v>2494.308887893339</v>
      </c>
      <c r="M41" s="37">
        <f t="shared" si="10"/>
        <v>2517.9294262339472</v>
      </c>
      <c r="N41" s="37">
        <f t="shared" si="10"/>
        <v>2436.6163798925013</v>
      </c>
      <c r="O41" s="37">
        <f t="shared" si="10"/>
        <v>2472.1795222189926</v>
      </c>
      <c r="P41" s="37">
        <f t="shared" si="10"/>
        <v>2506.9003875501216</v>
      </c>
      <c r="Q41" s="37">
        <f t="shared" si="10"/>
        <v>2540.0667496873998</v>
      </c>
      <c r="R41" s="37">
        <f t="shared" si="10"/>
        <v>2571.1027538758576</v>
      </c>
      <c r="S41" s="37">
        <f t="shared" si="10"/>
        <v>2599.3967979263903</v>
      </c>
      <c r="T41" s="37">
        <f t="shared" si="10"/>
        <v>2629.9525034813882</v>
      </c>
      <c r="U41" s="37">
        <f t="shared" si="10"/>
        <v>2658.8654425084019</v>
      </c>
      <c r="V41" s="37">
        <f t="shared" si="10"/>
        <v>2686.2492237005199</v>
      </c>
      <c r="W41" s="37">
        <f t="shared" si="10"/>
        <v>2712.4908680603648</v>
      </c>
      <c r="X41" s="37">
        <f t="shared" si="10"/>
        <v>2737.9101889930175</v>
      </c>
    </row>
    <row r="42" spans="1:24" ht="15.75">
      <c r="B42" s="20" t="s">
        <v>10</v>
      </c>
      <c r="C42" s="9"/>
      <c r="D42" s="11">
        <f t="shared" ref="D42:X42" si="11">+D10/D36</f>
        <v>992.31484325748829</v>
      </c>
      <c r="E42" s="11">
        <f t="shared" si="11"/>
        <v>954.22156956918684</v>
      </c>
      <c r="F42" s="11">
        <f t="shared" si="11"/>
        <v>922.66219610951123</v>
      </c>
      <c r="G42" s="11">
        <f t="shared" si="11"/>
        <v>891.09410413470107</v>
      </c>
      <c r="H42" s="11">
        <f t="shared" si="11"/>
        <v>862.61190722623473</v>
      </c>
      <c r="I42" s="11">
        <f t="shared" si="11"/>
        <v>839.89831848654228</v>
      </c>
      <c r="J42" s="11">
        <f t="shared" si="11"/>
        <v>818.33966744028839</v>
      </c>
      <c r="K42" s="11">
        <f t="shared" si="11"/>
        <v>800.23114515722625</v>
      </c>
      <c r="L42" s="11">
        <f t="shared" si="11"/>
        <v>807.80527479478667</v>
      </c>
      <c r="M42" s="11">
        <f t="shared" si="11"/>
        <v>784.98168526406323</v>
      </c>
      <c r="N42" s="11">
        <f t="shared" si="11"/>
        <v>762.4171044427095</v>
      </c>
      <c r="O42" s="11">
        <f t="shared" si="11"/>
        <v>756.60506180129755</v>
      </c>
      <c r="P42" s="11">
        <f t="shared" si="11"/>
        <v>746.66939001122444</v>
      </c>
      <c r="Q42" s="11">
        <f t="shared" si="11"/>
        <v>722.19521436741456</v>
      </c>
      <c r="R42" s="11">
        <f t="shared" si="11"/>
        <v>701.4007553793997</v>
      </c>
      <c r="S42" s="11">
        <f t="shared" si="11"/>
        <v>666.94971253626829</v>
      </c>
      <c r="T42" s="11">
        <f t="shared" si="11"/>
        <v>640.55028101109315</v>
      </c>
      <c r="U42" s="11">
        <f t="shared" si="11"/>
        <v>611.48578615144777</v>
      </c>
      <c r="V42" s="11">
        <f t="shared" si="11"/>
        <v>595.60369481431826</v>
      </c>
      <c r="W42" s="11">
        <f t="shared" si="11"/>
        <v>588.00115758932111</v>
      </c>
      <c r="X42" s="11">
        <f t="shared" si="11"/>
        <v>562.03811870718619</v>
      </c>
    </row>
    <row r="43" spans="1:24" ht="15.75">
      <c r="B43" s="26" t="s">
        <v>32</v>
      </c>
      <c r="C43" s="9"/>
      <c r="D43" s="11">
        <f t="shared" ref="D43:X43" si="12">+D11/D36</f>
        <v>992.31484325748829</v>
      </c>
      <c r="E43" s="11">
        <f t="shared" si="12"/>
        <v>954.22156956918684</v>
      </c>
      <c r="F43" s="11">
        <f t="shared" si="12"/>
        <v>922.66219610951123</v>
      </c>
      <c r="G43" s="11">
        <f t="shared" si="12"/>
        <v>891.09410413470107</v>
      </c>
      <c r="H43" s="11">
        <f t="shared" si="12"/>
        <v>862.61190722623473</v>
      </c>
      <c r="I43" s="11">
        <f t="shared" si="12"/>
        <v>839.89831848654228</v>
      </c>
      <c r="J43" s="11">
        <f t="shared" si="12"/>
        <v>818.33966744028839</v>
      </c>
      <c r="K43" s="11">
        <f t="shared" si="12"/>
        <v>800.23114515722625</v>
      </c>
      <c r="L43" s="11">
        <f t="shared" si="12"/>
        <v>807.80527479478667</v>
      </c>
      <c r="M43" s="11">
        <f t="shared" si="12"/>
        <v>784.98168526406323</v>
      </c>
      <c r="N43" s="11">
        <f t="shared" si="12"/>
        <v>762.4171044427095</v>
      </c>
      <c r="O43" s="11">
        <f t="shared" si="12"/>
        <v>756.60506180129755</v>
      </c>
      <c r="P43" s="11">
        <f t="shared" si="12"/>
        <v>746.66939001122444</v>
      </c>
      <c r="Q43" s="11">
        <f t="shared" si="12"/>
        <v>722.19521436741456</v>
      </c>
      <c r="R43" s="11">
        <f t="shared" si="12"/>
        <v>701.4007553793997</v>
      </c>
      <c r="S43" s="11">
        <f t="shared" si="12"/>
        <v>666.94971253626829</v>
      </c>
      <c r="T43" s="11">
        <f t="shared" si="12"/>
        <v>640.55028101109315</v>
      </c>
      <c r="U43" s="11">
        <f t="shared" si="12"/>
        <v>611.48578615144777</v>
      </c>
      <c r="V43" s="11">
        <f t="shared" si="12"/>
        <v>595.60369481431826</v>
      </c>
      <c r="W43" s="11">
        <f t="shared" si="12"/>
        <v>588.00115758932111</v>
      </c>
      <c r="X43" s="11">
        <f t="shared" si="12"/>
        <v>562.03811870718619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701.16917483731152</v>
      </c>
      <c r="E45" s="11">
        <f t="shared" si="14"/>
        <v>686.18672335219514</v>
      </c>
      <c r="F45" s="11">
        <f t="shared" si="14"/>
        <v>676.29630135343677</v>
      </c>
      <c r="G45" s="11">
        <f t="shared" si="14"/>
        <v>665.10063390341543</v>
      </c>
      <c r="H45" s="11">
        <f t="shared" si="14"/>
        <v>655.83407753146992</v>
      </c>
      <c r="I45" s="11">
        <f t="shared" si="14"/>
        <v>651.36892913801375</v>
      </c>
      <c r="J45" s="11">
        <f t="shared" si="14"/>
        <v>647.19792775519386</v>
      </c>
      <c r="K45" s="11">
        <f t="shared" si="14"/>
        <v>645.87079510520914</v>
      </c>
      <c r="L45" s="11">
        <f t="shared" si="14"/>
        <v>670.02133590930669</v>
      </c>
      <c r="M45" s="11">
        <f t="shared" si="14"/>
        <v>663.90206680246524</v>
      </c>
      <c r="N45" s="11">
        <f t="shared" si="14"/>
        <v>658.22660703326255</v>
      </c>
      <c r="O45" s="11">
        <f t="shared" si="14"/>
        <v>656.05870278202224</v>
      </c>
      <c r="P45" s="11">
        <f t="shared" si="14"/>
        <v>650.08290475783633</v>
      </c>
      <c r="Q45" s="11">
        <f t="shared" si="14"/>
        <v>629.74333813140186</v>
      </c>
      <c r="R45" s="11">
        <f t="shared" si="14"/>
        <v>613.09567405106282</v>
      </c>
      <c r="S45" s="11">
        <f t="shared" si="14"/>
        <v>582.69085774693485</v>
      </c>
      <c r="T45" s="11">
        <f t="shared" si="14"/>
        <v>558.88123877548117</v>
      </c>
      <c r="U45" s="11">
        <f t="shared" si="14"/>
        <v>532.3642525699014</v>
      </c>
      <c r="V45" s="11">
        <f t="shared" si="14"/>
        <v>518.90102473977038</v>
      </c>
      <c r="W45" s="11">
        <f t="shared" si="14"/>
        <v>513.50388972395615</v>
      </c>
      <c r="X45" s="11">
        <f t="shared" si="14"/>
        <v>489.49313903154967</v>
      </c>
    </row>
    <row r="46" spans="1:24" ht="15.75">
      <c r="B46" s="10" t="s">
        <v>11</v>
      </c>
      <c r="C46" s="9"/>
      <c r="D46" s="11">
        <f t="shared" ref="D46:X46" si="15">+D16/D36</f>
        <v>291.14566842017678</v>
      </c>
      <c r="E46" s="11">
        <f t="shared" si="15"/>
        <v>268.03484621699175</v>
      </c>
      <c r="F46" s="11">
        <f t="shared" si="15"/>
        <v>246.36589475607437</v>
      </c>
      <c r="G46" s="11">
        <f t="shared" si="15"/>
        <v>225.99347023128558</v>
      </c>
      <c r="H46" s="11">
        <f t="shared" si="15"/>
        <v>206.77782969476476</v>
      </c>
      <c r="I46" s="11">
        <f t="shared" si="15"/>
        <v>188.52938934852847</v>
      </c>
      <c r="J46" s="11">
        <f t="shared" si="15"/>
        <v>171.14173968509454</v>
      </c>
      <c r="K46" s="11">
        <f t="shared" si="15"/>
        <v>154.36035005201711</v>
      </c>
      <c r="L46" s="11">
        <f t="shared" si="15"/>
        <v>137.78393888547996</v>
      </c>
      <c r="M46" s="11">
        <f t="shared" si="15"/>
        <v>121.07961846159805</v>
      </c>
      <c r="N46" s="11">
        <f t="shared" si="15"/>
        <v>104.19049740944702</v>
      </c>
      <c r="O46" s="11">
        <f t="shared" si="15"/>
        <v>100.54635901927536</v>
      </c>
      <c r="P46" s="11">
        <f t="shared" si="15"/>
        <v>96.586485253388176</v>
      </c>
      <c r="Q46" s="11">
        <f t="shared" si="15"/>
        <v>92.451876236012637</v>
      </c>
      <c r="R46" s="11">
        <f t="shared" si="15"/>
        <v>88.305081328336897</v>
      </c>
      <c r="S46" s="11">
        <f t="shared" si="15"/>
        <v>84.258854789333341</v>
      </c>
      <c r="T46" s="11">
        <f t="shared" si="15"/>
        <v>81.669042235611997</v>
      </c>
      <c r="U46" s="11">
        <f t="shared" si="15"/>
        <v>79.121533581546288</v>
      </c>
      <c r="V46" s="11">
        <f t="shared" si="15"/>
        <v>76.702670074547925</v>
      </c>
      <c r="W46" s="11">
        <f t="shared" si="15"/>
        <v>74.49726786536506</v>
      </c>
      <c r="X46" s="11">
        <f t="shared" si="15"/>
        <v>72.544979675636554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212.51818732395327</v>
      </c>
      <c r="E50" s="11">
        <f t="shared" ref="E50:X50" si="18">+E35/E36</f>
        <v>219.06959916323794</v>
      </c>
      <c r="F50" s="11">
        <f t="shared" si="18"/>
        <v>218.78123241786875</v>
      </c>
      <c r="G50" s="11">
        <f t="shared" si="18"/>
        <v>200.03697204746257</v>
      </c>
      <c r="H50" s="11">
        <f t="shared" si="18"/>
        <v>191.16561772342104</v>
      </c>
      <c r="I50" s="11">
        <f t="shared" si="18"/>
        <v>175.71048626819447</v>
      </c>
      <c r="J50" s="11">
        <f t="shared" si="18"/>
        <v>159.18644952222846</v>
      </c>
      <c r="K50" s="11">
        <f t="shared" si="18"/>
        <v>158.72478889577062</v>
      </c>
      <c r="L50" s="11">
        <f t="shared" si="18"/>
        <v>164.73094999110683</v>
      </c>
      <c r="M50" s="11">
        <f t="shared" si="18"/>
        <v>161.52333453999771</v>
      </c>
      <c r="N50" s="11">
        <f t="shared" si="18"/>
        <v>157.79139754775323</v>
      </c>
      <c r="O50" s="11">
        <f t="shared" si="18"/>
        <v>157.99988882209354</v>
      </c>
      <c r="P50" s="11">
        <f t="shared" si="18"/>
        <v>161.22892714238887</v>
      </c>
      <c r="Q50" s="11">
        <f t="shared" si="18"/>
        <v>155.03855231995561</v>
      </c>
      <c r="R50" s="11">
        <f t="shared" si="18"/>
        <v>157.24409558751788</v>
      </c>
      <c r="S50" s="11">
        <f t="shared" si="18"/>
        <v>154.02319373439809</v>
      </c>
      <c r="T50" s="11">
        <f t="shared" si="18"/>
        <v>157.59329348581906</v>
      </c>
      <c r="U50" s="11">
        <f t="shared" si="18"/>
        <v>162.53706691027057</v>
      </c>
      <c r="V50" s="11">
        <f t="shared" si="18"/>
        <v>164.49826252740351</v>
      </c>
      <c r="W50" s="11">
        <f t="shared" si="18"/>
        <v>165.35633652022133</v>
      </c>
      <c r="X50" s="11">
        <f t="shared" si="18"/>
        <v>167.46022665212365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-0.21443833583992822</v>
      </c>
      <c r="F53" s="32">
        <f>IFERROR(((F39/$D39)-1)*100,0)</f>
        <v>9.7373349596985292E-2</v>
      </c>
      <c r="G53" s="32">
        <f>IFERROR(((G39/$D39)-1)*100,0)</f>
        <v>0.29385270182598067</v>
      </c>
      <c r="H53" s="32">
        <f t="shared" ref="H53:X53" si="19">IFERROR(((H39/$D39)-1)*100,0)</f>
        <v>1.6097872873754859E-2</v>
      </c>
      <c r="I53" s="32">
        <f t="shared" si="19"/>
        <v>-4.5563915741808625E-2</v>
      </c>
      <c r="J53" s="32">
        <f t="shared" si="19"/>
        <v>-5.8891843603436911E-2</v>
      </c>
      <c r="K53" s="32">
        <f t="shared" si="19"/>
        <v>-0.28291451493012154</v>
      </c>
      <c r="L53" s="32">
        <f t="shared" si="19"/>
        <v>0.2275907696827506</v>
      </c>
      <c r="M53" s="32">
        <f t="shared" si="19"/>
        <v>8.8148186660430561E-2</v>
      </c>
      <c r="N53" s="32">
        <f t="shared" si="19"/>
        <v>-2.8379852956315732</v>
      </c>
      <c r="O53" s="32">
        <f t="shared" si="19"/>
        <v>-2.3671670941586287</v>
      </c>
      <c r="P53" s="32">
        <f t="shared" si="19"/>
        <v>-1.8880644953774395</v>
      </c>
      <c r="Q53" s="32">
        <f t="shared" si="19"/>
        <v>-1.8024979578656675</v>
      </c>
      <c r="R53" s="32">
        <f t="shared" si="19"/>
        <v>-1.6432392625878589</v>
      </c>
      <c r="S53" s="32">
        <f t="shared" si="19"/>
        <v>-1.9769439530572863</v>
      </c>
      <c r="T53" s="32">
        <f t="shared" si="19"/>
        <v>-2.0832807818678245</v>
      </c>
      <c r="U53" s="32">
        <f t="shared" si="19"/>
        <v>-2.3499181736324815</v>
      </c>
      <c r="V53" s="32">
        <f t="shared" si="19"/>
        <v>-2.3056042339534288</v>
      </c>
      <c r="W53" s="32">
        <f t="shared" si="19"/>
        <v>-2.0334510916345527</v>
      </c>
      <c r="X53" s="32">
        <f t="shared" si="19"/>
        <v>-2.2498285412901109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4.6719746092295678</v>
      </c>
      <c r="F54" s="32">
        <f t="shared" ref="F54:I54" si="21">IFERROR(((F40/$D40)-1)*100,0)</f>
        <v>11.075341314650933</v>
      </c>
      <c r="G54" s="32">
        <f t="shared" si="21"/>
        <v>15.706374249807165</v>
      </c>
      <c r="H54" s="32">
        <f t="shared" si="21"/>
        <v>15.411534450162033</v>
      </c>
      <c r="I54" s="32">
        <f t="shared" si="21"/>
        <v>15.363261604007473</v>
      </c>
      <c r="J54" s="32">
        <f t="shared" ref="J54:X54" si="22">IFERROR(((J40/$D40)-1)*100,0)</f>
        <v>16.797452316833585</v>
      </c>
      <c r="K54" s="32">
        <f t="shared" si="22"/>
        <v>14.983136246378525</v>
      </c>
      <c r="L54" s="32">
        <f t="shared" si="22"/>
        <v>13.139274284321246</v>
      </c>
      <c r="M54" s="32">
        <f t="shared" si="22"/>
        <v>11.886191571677806</v>
      </c>
      <c r="N54" s="32">
        <f t="shared" si="22"/>
        <v>10.101868703970585</v>
      </c>
      <c r="O54" s="32">
        <f t="shared" si="22"/>
        <v>7.7393129866760502</v>
      </c>
      <c r="P54" s="32">
        <f t="shared" si="22"/>
        <v>6.4508521519735185</v>
      </c>
      <c r="Q54" s="32">
        <f t="shared" si="22"/>
        <v>5.3537929005049723</v>
      </c>
      <c r="R54" s="32">
        <f t="shared" si="22"/>
        <v>4.5184685182167561</v>
      </c>
      <c r="S54" s="32">
        <f t="shared" si="22"/>
        <v>3.1586438132509276</v>
      </c>
      <c r="T54" s="32">
        <f t="shared" si="22"/>
        <v>1.4818576282889184</v>
      </c>
      <c r="U54" s="32">
        <f t="shared" si="22"/>
        <v>-0.57372529386315874</v>
      </c>
      <c r="V54" s="32">
        <f t="shared" si="22"/>
        <v>-2.5645816632606677</v>
      </c>
      <c r="W54" s="32">
        <f t="shared" si="22"/>
        <v>-4.2232502651935677</v>
      </c>
      <c r="X54" s="39">
        <f t="shared" si="22"/>
        <v>-5.8058559716853697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0.2895509127933682</v>
      </c>
      <c r="F55" s="32">
        <f t="shared" ref="F55:I55" si="23">IFERROR(((F41/$D41)-1)*100,0)</f>
        <v>0.79924651076679343</v>
      </c>
      <c r="G55" s="32">
        <f t="shared" si="23"/>
        <v>1.490233482909642</v>
      </c>
      <c r="H55" s="32">
        <f t="shared" si="23"/>
        <v>2.3034965261567342</v>
      </c>
      <c r="I55" s="32">
        <f t="shared" si="23"/>
        <v>3.1733121945566323</v>
      </c>
      <c r="J55" s="32">
        <f t="shared" ref="J55:X55" si="24">IFERROR(((J41/$D41)-1)*100,0)</f>
        <v>3.7646369902018861</v>
      </c>
      <c r="K55" s="32">
        <f t="shared" si="24"/>
        <v>4.542869722376186</v>
      </c>
      <c r="L55" s="32">
        <f t="shared" si="24"/>
        <v>5.4370209628382016</v>
      </c>
      <c r="M55" s="32">
        <f t="shared" si="24"/>
        <v>6.4354855909603437</v>
      </c>
      <c r="N55" s="32">
        <f t="shared" si="24"/>
        <v>2.9982988763284535</v>
      </c>
      <c r="O55" s="32">
        <f t="shared" si="24"/>
        <v>4.5015897482739708</v>
      </c>
      <c r="P55" s="32">
        <f t="shared" si="24"/>
        <v>5.969276698969983</v>
      </c>
      <c r="Q55" s="32">
        <f t="shared" si="24"/>
        <v>7.3712531890921751</v>
      </c>
      <c r="R55" s="32">
        <f t="shared" si="24"/>
        <v>8.6831772415237651</v>
      </c>
      <c r="S55" s="32">
        <f t="shared" si="24"/>
        <v>9.8791957980703504</v>
      </c>
      <c r="T55" s="32">
        <f t="shared" si="24"/>
        <v>11.17081712964394</v>
      </c>
      <c r="U55" s="32">
        <f t="shared" si="24"/>
        <v>12.392997018063134</v>
      </c>
      <c r="V55" s="32">
        <f t="shared" si="24"/>
        <v>13.550537820491048</v>
      </c>
      <c r="W55" s="32">
        <f t="shared" si="24"/>
        <v>14.659799315688282</v>
      </c>
      <c r="X55" s="32">
        <f t="shared" si="24"/>
        <v>15.734300347635767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-3.8388293742792401</v>
      </c>
      <c r="F56" s="32">
        <f t="shared" ref="F56:I56" si="25">IFERROR(((F42/$D42)-1)*100,0)</f>
        <v>-7.0192084318044801</v>
      </c>
      <c r="G56" s="32">
        <f t="shared" si="25"/>
        <v>-10.200466093050487</v>
      </c>
      <c r="H56" s="32">
        <f t="shared" si="25"/>
        <v>-13.070744321981076</v>
      </c>
      <c r="I56" s="32">
        <f t="shared" si="25"/>
        <v>-15.359694134031676</v>
      </c>
      <c r="J56" s="32">
        <f t="shared" ref="J56:X56" si="26">IFERROR(((J42/$D42)-1)*100,0)</f>
        <v>-17.532255714939094</v>
      </c>
      <c r="K56" s="32">
        <f t="shared" si="26"/>
        <v>-19.35713240665692</v>
      </c>
      <c r="L56" s="32">
        <f t="shared" si="26"/>
        <v>-18.593853525057536</v>
      </c>
      <c r="M56" s="32">
        <f t="shared" si="26"/>
        <v>-20.893888608257548</v>
      </c>
      <c r="N56" s="32">
        <f t="shared" si="26"/>
        <v>-23.167822226672506</v>
      </c>
      <c r="O56" s="32">
        <f t="shared" si="26"/>
        <v>-23.753527729407164</v>
      </c>
      <c r="P56" s="32">
        <f t="shared" si="26"/>
        <v>-24.754789764091356</v>
      </c>
      <c r="Q56" s="32">
        <f t="shared" si="26"/>
        <v>-27.221161784030922</v>
      </c>
      <c r="R56" s="32">
        <f t="shared" si="26"/>
        <v>-29.316712317141214</v>
      </c>
      <c r="S56" s="32">
        <f t="shared" si="26"/>
        <v>-32.788497817198667</v>
      </c>
      <c r="T56" s="32">
        <f t="shared" si="26"/>
        <v>-35.448886473536149</v>
      </c>
      <c r="U56" s="32">
        <f t="shared" si="26"/>
        <v>-38.377845468469133</v>
      </c>
      <c r="V56" s="32">
        <f t="shared" si="26"/>
        <v>-39.978354767009208</v>
      </c>
      <c r="W56" s="32">
        <f t="shared" si="26"/>
        <v>-40.744496408107736</v>
      </c>
      <c r="X56" s="32">
        <f t="shared" si="26"/>
        <v>-43.360907828187436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-3.8388293742792401</v>
      </c>
      <c r="F57" s="32">
        <f t="shared" ref="F57:I57" si="27">IFERROR(((F43/$D43)-1)*100,0)</f>
        <v>-7.0192084318044801</v>
      </c>
      <c r="G57" s="32">
        <f t="shared" si="27"/>
        <v>-10.200466093050487</v>
      </c>
      <c r="H57" s="32">
        <f t="shared" si="27"/>
        <v>-13.070744321981076</v>
      </c>
      <c r="I57" s="32">
        <f t="shared" si="27"/>
        <v>-15.359694134031676</v>
      </c>
      <c r="J57" s="32">
        <f t="shared" ref="J57:X57" si="28">IFERROR(((J43/$D43)-1)*100,0)</f>
        <v>-17.532255714939094</v>
      </c>
      <c r="K57" s="32">
        <f t="shared" si="28"/>
        <v>-19.35713240665692</v>
      </c>
      <c r="L57" s="32">
        <f t="shared" si="28"/>
        <v>-18.593853525057536</v>
      </c>
      <c r="M57" s="32">
        <f t="shared" si="28"/>
        <v>-20.893888608257548</v>
      </c>
      <c r="N57" s="32">
        <f t="shared" si="28"/>
        <v>-23.167822226672506</v>
      </c>
      <c r="O57" s="32">
        <f t="shared" si="28"/>
        <v>-23.753527729407164</v>
      </c>
      <c r="P57" s="32">
        <f t="shared" si="28"/>
        <v>-24.754789764091356</v>
      </c>
      <c r="Q57" s="32">
        <f t="shared" si="28"/>
        <v>-27.221161784030922</v>
      </c>
      <c r="R57" s="32">
        <f t="shared" si="28"/>
        <v>-29.316712317141214</v>
      </c>
      <c r="S57" s="32">
        <f t="shared" si="28"/>
        <v>-32.788497817198667</v>
      </c>
      <c r="T57" s="32">
        <f t="shared" si="28"/>
        <v>-35.448886473536149</v>
      </c>
      <c r="U57" s="32">
        <f t="shared" si="28"/>
        <v>-38.377845468469133</v>
      </c>
      <c r="V57" s="32">
        <f t="shared" si="28"/>
        <v>-39.978354767009208</v>
      </c>
      <c r="W57" s="32">
        <f t="shared" si="28"/>
        <v>-40.744496408107736</v>
      </c>
      <c r="X57" s="32">
        <f t="shared" si="28"/>
        <v>-43.360907828187436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-2.136781253766995</v>
      </c>
      <c r="F59" s="32">
        <f t="shared" ref="F59:I59" si="31">IFERROR(((F45/$D45)-1)*100,0)</f>
        <v>-3.5473426922462581</v>
      </c>
      <c r="G59" s="32">
        <f t="shared" si="31"/>
        <v>-5.1440568450923259</v>
      </c>
      <c r="H59" s="32">
        <f t="shared" si="31"/>
        <v>-6.4656432331556051</v>
      </c>
      <c r="I59" s="32">
        <f t="shared" si="31"/>
        <v>-7.1024579354693751</v>
      </c>
      <c r="J59" s="32">
        <f t="shared" ref="J59:X59" si="32">IFERROR(((J45/$D45)-1)*100,0)</f>
        <v>-7.6973217047997426</v>
      </c>
      <c r="K59" s="32">
        <f t="shared" si="32"/>
        <v>-7.8865959481080994</v>
      </c>
      <c r="L59" s="32">
        <f t="shared" si="32"/>
        <v>-4.4422715723679502</v>
      </c>
      <c r="M59" s="32">
        <f t="shared" si="32"/>
        <v>-5.3149952068975548</v>
      </c>
      <c r="N59" s="32">
        <f t="shared" si="32"/>
        <v>-6.1244232269641152</v>
      </c>
      <c r="O59" s="32">
        <f t="shared" si="32"/>
        <v>-6.4336074194585091</v>
      </c>
      <c r="P59" s="32">
        <f t="shared" si="32"/>
        <v>-7.2858693611749903</v>
      </c>
      <c r="Q59" s="32">
        <f t="shared" si="32"/>
        <v>-10.186676663657124</v>
      </c>
      <c r="R59" s="32">
        <f t="shared" si="32"/>
        <v>-12.560948761999402</v>
      </c>
      <c r="S59" s="32">
        <f t="shared" si="32"/>
        <v>-16.897251240097166</v>
      </c>
      <c r="T59" s="32">
        <f t="shared" si="32"/>
        <v>-20.292953707619088</v>
      </c>
      <c r="U59" s="32">
        <f t="shared" si="32"/>
        <v>-24.074778002980089</v>
      </c>
      <c r="V59" s="32">
        <f t="shared" si="32"/>
        <v>-25.99488919914824</v>
      </c>
      <c r="W59" s="32">
        <f t="shared" si="32"/>
        <v>-26.76462283968749</v>
      </c>
      <c r="X59" s="32">
        <f t="shared" si="32"/>
        <v>-30.18901049876813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-7.9378897610222543</v>
      </c>
      <c r="F60" s="32">
        <f t="shared" ref="F60:I60" si="33">IFERROR(((F46/$D46)-1)*100,0)</f>
        <v>-15.380539201248544</v>
      </c>
      <c r="G60" s="32">
        <f t="shared" si="33"/>
        <v>-22.377869656252138</v>
      </c>
      <c r="H60" s="32">
        <f t="shared" si="33"/>
        <v>-28.977878731018492</v>
      </c>
      <c r="I60" s="32">
        <f t="shared" si="33"/>
        <v>-35.245682901094767</v>
      </c>
      <c r="J60" s="32">
        <f t="shared" ref="J60:X60" si="34">IFERROR(((J46/$D46)-1)*100,0)</f>
        <v>-41.217830712114356</v>
      </c>
      <c r="K60" s="32">
        <f t="shared" si="34"/>
        <v>-46.981745979731791</v>
      </c>
      <c r="L60" s="32">
        <f t="shared" si="34"/>
        <v>-52.675257154562097</v>
      </c>
      <c r="M60" s="32">
        <f t="shared" si="34"/>
        <v>-58.412701408678402</v>
      </c>
      <c r="N60" s="32">
        <f t="shared" si="34"/>
        <v>-64.213619259799202</v>
      </c>
      <c r="O60" s="32">
        <f t="shared" si="34"/>
        <v>-65.465273941782144</v>
      </c>
      <c r="P60" s="32">
        <f t="shared" si="34"/>
        <v>-66.825374467190727</v>
      </c>
      <c r="Q60" s="32">
        <f t="shared" si="34"/>
        <v>-68.245491427821079</v>
      </c>
      <c r="R60" s="32">
        <f t="shared" si="34"/>
        <v>-69.669793884449476</v>
      </c>
      <c r="S60" s="32">
        <f t="shared" si="34"/>
        <v>-71.059554055349267</v>
      </c>
      <c r="T60" s="32">
        <f t="shared" si="34"/>
        <v>-71.949078727920977</v>
      </c>
      <c r="U60" s="32">
        <f t="shared" si="34"/>
        <v>-72.824073251414703</v>
      </c>
      <c r="V60" s="32">
        <f t="shared" si="34"/>
        <v>-73.654881939080795</v>
      </c>
      <c r="W60" s="32">
        <f t="shared" si="34"/>
        <v>-74.412372930154064</v>
      </c>
      <c r="X60" s="32">
        <f t="shared" si="34"/>
        <v>-75.082926677466205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3.0827534912567289</v>
      </c>
      <c r="F64" s="32">
        <f t="shared" ref="F64:I64" si="41">IFERROR(((F50/$D50)-1)*100,0)</f>
        <v>2.947063106824066</v>
      </c>
      <c r="G64" s="32">
        <f t="shared" si="41"/>
        <v>-5.8730104155579337</v>
      </c>
      <c r="H64" s="32">
        <f t="shared" si="41"/>
        <v>-10.047408115703217</v>
      </c>
      <c r="I64" s="32">
        <f t="shared" si="41"/>
        <v>-17.319788729258633</v>
      </c>
      <c r="J64" s="32">
        <f t="shared" ref="J64:X64" si="42">IFERROR(((J50/$D50)-1)*100,0)</f>
        <v>-25.095140549278394</v>
      </c>
      <c r="K64" s="32">
        <f t="shared" si="42"/>
        <v>-25.312374016338847</v>
      </c>
      <c r="L64" s="32">
        <f t="shared" si="42"/>
        <v>-22.486187151597381</v>
      </c>
      <c r="M64" s="32">
        <f t="shared" si="42"/>
        <v>-23.995524066004425</v>
      </c>
      <c r="N64" s="32">
        <f t="shared" si="42"/>
        <v>-25.75157941319015</v>
      </c>
      <c r="O64" s="32">
        <f t="shared" si="42"/>
        <v>-25.653474268889031</v>
      </c>
      <c r="P64" s="32">
        <f t="shared" si="42"/>
        <v>-24.134056867039501</v>
      </c>
      <c r="Q64" s="32">
        <f t="shared" si="42"/>
        <v>-27.046925125696774</v>
      </c>
      <c r="R64" s="32">
        <f t="shared" si="42"/>
        <v>-26.009111235349479</v>
      </c>
      <c r="S64" s="32">
        <f t="shared" si="42"/>
        <v>-27.524700039149131</v>
      </c>
      <c r="T64" s="32">
        <f t="shared" si="42"/>
        <v>-25.844796875859455</v>
      </c>
      <c r="U64" s="32">
        <f t="shared" si="42"/>
        <v>-23.518514364840549</v>
      </c>
      <c r="V64" s="32">
        <f t="shared" si="42"/>
        <v>-22.595677763499044</v>
      </c>
      <c r="W64" s="32">
        <f t="shared" si="42"/>
        <v>-22.191912794663782</v>
      </c>
      <c r="X64" s="32">
        <f t="shared" si="42"/>
        <v>-21.201931580164135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13.809371519459855</v>
      </c>
      <c r="D67" s="30">
        <f>(D8/D7)*100</f>
        <v>12.779873987035565</v>
      </c>
      <c r="E67" s="30">
        <f t="shared" ref="E67:X67" si="43">(E8/E7)*100</f>
        <v>13.405693400637531</v>
      </c>
      <c r="F67" s="30">
        <f t="shared" si="43"/>
        <v>14.181479668906013</v>
      </c>
      <c r="G67" s="30">
        <f t="shared" si="43"/>
        <v>14.743803758397153</v>
      </c>
      <c r="H67" s="30">
        <f t="shared" si="43"/>
        <v>14.747074703896415</v>
      </c>
      <c r="I67" s="30">
        <f t="shared" si="43"/>
        <v>14.750000137961115</v>
      </c>
      <c r="J67" s="30">
        <f t="shared" si="43"/>
        <v>14.935362936741592</v>
      </c>
      <c r="K67" s="30">
        <f t="shared" si="43"/>
        <v>14.73639130861757</v>
      </c>
      <c r="L67" s="30">
        <f t="shared" si="43"/>
        <v>14.426223929305927</v>
      </c>
      <c r="M67" s="30">
        <f t="shared" si="43"/>
        <v>14.286321158711738</v>
      </c>
      <c r="N67" s="30">
        <f t="shared" si="43"/>
        <v>14.481873518732375</v>
      </c>
      <c r="O67" s="30">
        <f t="shared" si="43"/>
        <v>14.102784918137152</v>
      </c>
      <c r="P67" s="30">
        <f t="shared" si="43"/>
        <v>13.86608539845469</v>
      </c>
      <c r="Q67" s="30">
        <f t="shared" si="43"/>
        <v>13.711226551842252</v>
      </c>
      <c r="R67" s="30">
        <f t="shared" si="43"/>
        <v>13.580488488705164</v>
      </c>
      <c r="S67" s="30">
        <f t="shared" si="43"/>
        <v>13.449432427157545</v>
      </c>
      <c r="T67" s="30">
        <f t="shared" si="43"/>
        <v>13.245187980314318</v>
      </c>
      <c r="U67" s="30">
        <f t="shared" si="43"/>
        <v>13.012331766441054</v>
      </c>
      <c r="V67" s="30">
        <f t="shared" si="43"/>
        <v>12.745995903384188</v>
      </c>
      <c r="W67" s="30">
        <f t="shared" si="43"/>
        <v>12.494211607306589</v>
      </c>
      <c r="X67" s="30">
        <f t="shared" si="43"/>
        <v>12.314958357971017</v>
      </c>
    </row>
    <row r="68" spans="1:24" ht="15.75">
      <c r="B68" s="20" t="s">
        <v>38</v>
      </c>
      <c r="C68" s="31">
        <f t="shared" ref="C68:C69" si="44">AVERAGE(D68:X68)</f>
        <v>66.168471539286728</v>
      </c>
      <c r="D68" s="30">
        <f>(D9/D7)*100</f>
        <v>61.445914321571259</v>
      </c>
      <c r="E68" s="30">
        <f t="shared" ref="E68:X68" si="45">(E9/E7)*100</f>
        <v>61.756260624924664</v>
      </c>
      <c r="F68" s="30">
        <f t="shared" si="45"/>
        <v>61.876767166982361</v>
      </c>
      <c r="G68" s="30">
        <f t="shared" si="45"/>
        <v>62.178887569582727</v>
      </c>
      <c r="H68" s="30">
        <f t="shared" si="45"/>
        <v>62.851201116978451</v>
      </c>
      <c r="I68" s="30">
        <f t="shared" si="45"/>
        <v>63.424683783273004</v>
      </c>
      <c r="J68" s="30">
        <f t="shared" si="45"/>
        <v>63.796700994462697</v>
      </c>
      <c r="K68" s="30">
        <f t="shared" si="45"/>
        <v>64.419574485599114</v>
      </c>
      <c r="L68" s="30">
        <f t="shared" si="45"/>
        <v>64.639627737754267</v>
      </c>
      <c r="M68" s="30">
        <f t="shared" si="45"/>
        <v>65.342658915020507</v>
      </c>
      <c r="N68" s="30">
        <f t="shared" si="45"/>
        <v>65.136819849598311</v>
      </c>
      <c r="O68" s="30">
        <f t="shared" si="45"/>
        <v>65.768815049473517</v>
      </c>
      <c r="P68" s="30">
        <f t="shared" si="45"/>
        <v>66.366839704808427</v>
      </c>
      <c r="Q68" s="30">
        <f t="shared" si="45"/>
        <v>67.186279557557825</v>
      </c>
      <c r="R68" s="30">
        <f t="shared" si="45"/>
        <v>67.897083504079234</v>
      </c>
      <c r="S68" s="30">
        <f t="shared" si="45"/>
        <v>68.877955075161751</v>
      </c>
      <c r="T68" s="30">
        <f t="shared" si="45"/>
        <v>69.763290262917707</v>
      </c>
      <c r="U68" s="30">
        <f t="shared" si="45"/>
        <v>70.722833365324789</v>
      </c>
      <c r="V68" s="30">
        <f t="shared" si="45"/>
        <v>71.418801082458231</v>
      </c>
      <c r="W68" s="30">
        <f t="shared" si="45"/>
        <v>71.916141615546152</v>
      </c>
      <c r="X68" s="30">
        <f t="shared" si="45"/>
        <v>72.750766541946263</v>
      </c>
    </row>
    <row r="69" spans="1:24" ht="15.75">
      <c r="B69" s="20" t="s">
        <v>10</v>
      </c>
      <c r="C69" s="31">
        <f t="shared" si="44"/>
        <v>20.022156941253421</v>
      </c>
      <c r="D69" s="30">
        <f t="shared" ref="D69:X69" si="46">(D10/D7)*100</f>
        <v>25.774211691393177</v>
      </c>
      <c r="E69" s="30">
        <f t="shared" si="46"/>
        <v>24.838045974437804</v>
      </c>
      <c r="F69" s="30">
        <f t="shared" si="46"/>
        <v>23.941753164111635</v>
      </c>
      <c r="G69" s="30">
        <f t="shared" si="46"/>
        <v>23.077308672020113</v>
      </c>
      <c r="H69" s="30">
        <f t="shared" si="46"/>
        <v>22.401724179125139</v>
      </c>
      <c r="I69" s="30">
        <f t="shared" si="46"/>
        <v>21.825316078765866</v>
      </c>
      <c r="J69" s="30">
        <f t="shared" si="46"/>
        <v>21.267936068795713</v>
      </c>
      <c r="K69" s="30">
        <f t="shared" si="46"/>
        <v>20.844034205783316</v>
      </c>
      <c r="L69" s="30">
        <f t="shared" si="46"/>
        <v>20.934148332939813</v>
      </c>
      <c r="M69" s="30">
        <f t="shared" si="46"/>
        <v>20.371019926267756</v>
      </c>
      <c r="N69" s="30">
        <f t="shared" si="46"/>
        <v>20.381306631669325</v>
      </c>
      <c r="O69" s="30">
        <f t="shared" si="46"/>
        <v>20.128400032389333</v>
      </c>
      <c r="P69" s="30">
        <f t="shared" si="46"/>
        <v>19.767074896736901</v>
      </c>
      <c r="Q69" s="30">
        <f t="shared" si="46"/>
        <v>19.102493890599909</v>
      </c>
      <c r="R69" s="30">
        <f t="shared" si="46"/>
        <v>18.522428007215602</v>
      </c>
      <c r="S69" s="30">
        <f t="shared" si="46"/>
        <v>17.672612497680706</v>
      </c>
      <c r="T69" s="30">
        <f t="shared" si="46"/>
        <v>16.99152175676797</v>
      </c>
      <c r="U69" s="30">
        <f t="shared" si="46"/>
        <v>16.264834868234146</v>
      </c>
      <c r="V69" s="30">
        <f t="shared" si="46"/>
        <v>15.835203014157589</v>
      </c>
      <c r="W69" s="30">
        <f t="shared" si="46"/>
        <v>15.589646777147276</v>
      </c>
      <c r="X69" s="30">
        <f t="shared" si="46"/>
        <v>14.934275100082717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82.349822521146933</v>
      </c>
      <c r="D72" s="30">
        <f>(D13/D$10)*100</f>
        <v>70.659950277028187</v>
      </c>
      <c r="E72" s="30">
        <f t="shared" ref="E72:X72" si="47">(E13/E$10)*100</f>
        <v>71.910628017138151</v>
      </c>
      <c r="F72" s="30">
        <f t="shared" si="47"/>
        <v>73.298364689168082</v>
      </c>
      <c r="G72" s="30">
        <f t="shared" si="47"/>
        <v>74.638652732335487</v>
      </c>
      <c r="H72" s="30">
        <f t="shared" si="47"/>
        <v>76.028869070487588</v>
      </c>
      <c r="I72" s="30">
        <f t="shared" si="47"/>
        <v>77.553307918481167</v>
      </c>
      <c r="J72" s="30">
        <f t="shared" si="47"/>
        <v>79.086710996130208</v>
      </c>
      <c r="K72" s="30">
        <f t="shared" si="47"/>
        <v>80.710529578089705</v>
      </c>
      <c r="L72" s="30">
        <f t="shared" si="47"/>
        <v>82.94342173978967</v>
      </c>
      <c r="M72" s="30">
        <f t="shared" si="47"/>
        <v>84.57548491454709</v>
      </c>
      <c r="N72" s="30">
        <f t="shared" si="47"/>
        <v>86.33418678538105</v>
      </c>
      <c r="O72" s="30">
        <f t="shared" si="47"/>
        <v>86.710852980563175</v>
      </c>
      <c r="P72" s="30">
        <f t="shared" si="47"/>
        <v>87.064357191348606</v>
      </c>
      <c r="Q72" s="30">
        <f t="shared" si="47"/>
        <v>87.198492264035139</v>
      </c>
      <c r="R72" s="30">
        <f t="shared" si="47"/>
        <v>87.410181604299652</v>
      </c>
      <c r="S72" s="30">
        <f t="shared" si="47"/>
        <v>87.366535556494227</v>
      </c>
      <c r="T72" s="30">
        <f t="shared" si="47"/>
        <v>87.250174630054119</v>
      </c>
      <c r="U72" s="30">
        <f t="shared" si="47"/>
        <v>87.060773059089541</v>
      </c>
      <c r="V72" s="30">
        <f t="shared" si="47"/>
        <v>87.121861274137956</v>
      </c>
      <c r="W72" s="30">
        <f t="shared" si="47"/>
        <v>87.330421564000332</v>
      </c>
      <c r="X72" s="30">
        <f t="shared" si="47"/>
        <v>87.092516101486808</v>
      </c>
    </row>
    <row r="73" spans="1:24" ht="15.75">
      <c r="A73" s="36"/>
      <c r="B73" s="10" t="s">
        <v>11</v>
      </c>
      <c r="C73" s="31">
        <f>AVERAGE(D73:X73)</f>
        <v>17.650177478853056</v>
      </c>
      <c r="D73" s="30">
        <f>(D16/D$10)*100</f>
        <v>29.340049722971806</v>
      </c>
      <c r="E73" s="30">
        <f t="shared" ref="E73:X73" si="48">(E16/E$10)*100</f>
        <v>28.089371982861849</v>
      </c>
      <c r="F73" s="30">
        <f t="shared" si="48"/>
        <v>26.701635310831907</v>
      </c>
      <c r="G73" s="30">
        <f>(G16/G$10)*100</f>
        <v>25.361347267664513</v>
      </c>
      <c r="H73" s="30">
        <f t="shared" si="48"/>
        <v>23.971130929512398</v>
      </c>
      <c r="I73" s="30">
        <f t="shared" si="48"/>
        <v>22.446692081518826</v>
      </c>
      <c r="J73" s="30">
        <f t="shared" si="48"/>
        <v>20.913289003869803</v>
      </c>
      <c r="K73" s="30">
        <f t="shared" si="48"/>
        <v>19.289470421910284</v>
      </c>
      <c r="L73" s="30">
        <f t="shared" si="48"/>
        <v>17.056578260210337</v>
      </c>
      <c r="M73" s="30">
        <f t="shared" si="48"/>
        <v>15.424515085452928</v>
      </c>
      <c r="N73" s="30">
        <f t="shared" si="48"/>
        <v>13.665813214618957</v>
      </c>
      <c r="O73" s="30">
        <f t="shared" si="48"/>
        <v>13.289147019436836</v>
      </c>
      <c r="P73" s="30">
        <f t="shared" si="48"/>
        <v>12.935642808651393</v>
      </c>
      <c r="Q73" s="30">
        <f t="shared" si="48"/>
        <v>12.801507735964869</v>
      </c>
      <c r="R73" s="30">
        <f t="shared" si="48"/>
        <v>12.589818395700354</v>
      </c>
      <c r="S73" s="30">
        <f t="shared" si="48"/>
        <v>12.633464443505762</v>
      </c>
      <c r="T73" s="30">
        <f t="shared" si="48"/>
        <v>12.74982536994588</v>
      </c>
      <c r="U73" s="30">
        <f t="shared" si="48"/>
        <v>12.939226940910464</v>
      </c>
      <c r="V73" s="30">
        <f t="shared" si="48"/>
        <v>12.878138725862048</v>
      </c>
      <c r="W73" s="30">
        <f t="shared" si="48"/>
        <v>12.669578435999668</v>
      </c>
      <c r="X73" s="30">
        <f t="shared" si="48"/>
        <v>12.907483898513201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259969905.63749269</v>
      </c>
      <c r="E147">
        <v>302009359.53159761</v>
      </c>
      <c r="F147">
        <v>358948910.33849788</v>
      </c>
      <c r="G147">
        <v>316436705.43895543</v>
      </c>
      <c r="H147">
        <v>174113464.8897759</v>
      </c>
      <c r="I147">
        <v>174765845.14034519</v>
      </c>
      <c r="J147">
        <v>211899854.88259971</v>
      </c>
      <c r="K147">
        <v>109661548.0165308</v>
      </c>
      <c r="L147">
        <v>107199417.1255773</v>
      </c>
      <c r="M147">
        <v>133320160.59880459</v>
      </c>
      <c r="N147">
        <v>132329745.88498311</v>
      </c>
      <c r="O147">
        <v>130455245.85901789</v>
      </c>
      <c r="P147">
        <v>178542584.35312751</v>
      </c>
      <c r="Q147">
        <v>198224069.57124189</v>
      </c>
      <c r="R147">
        <v>216941354.38540909</v>
      </c>
      <c r="S147">
        <v>205255812.38385981</v>
      </c>
      <c r="T147">
        <v>198716027.09530821</v>
      </c>
      <c r="U147">
        <v>187877318.0283176</v>
      </c>
      <c r="V147">
        <v>188276493.85164839</v>
      </c>
      <c r="W147">
        <v>194692829.96050671</v>
      </c>
      <c r="X147">
        <v>188647116.84033021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Wealth_BDI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2014-12-03T13:22:34Z</dcterms:modified>
</cp:coreProperties>
</file>